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tinanahtar\Desktop\Yeni klasör\"/>
    </mc:Choice>
  </mc:AlternateContent>
  <bookViews>
    <workbookView xWindow="0" yWindow="0" windowWidth="20490" windowHeight="6915"/>
  </bookViews>
  <sheets>
    <sheet name="Siyaset Bilimi ve UAİ (Fr)" sheetId="1" r:id="rId1"/>
  </sheets>
  <definedNames>
    <definedName name="Z_52742B99_5BF3_4257_AFC2_234C9096AA1D_.wvu.Cols" localSheetId="0" hidden="1">'Siyaset Bilimi ve UAİ (Fr)'!$K:$Z,'Siyaset Bilimi ve UAİ (Fr)'!$AJ:$AX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N12" i="1"/>
  <c r="P12" i="1"/>
  <c r="L12" i="1"/>
  <c r="Q12" i="1"/>
  <c r="K13" i="1"/>
  <c r="N13" i="1"/>
  <c r="P13" i="1"/>
  <c r="L13" i="1"/>
  <c r="Q13" i="1"/>
  <c r="K14" i="1"/>
  <c r="N14" i="1"/>
  <c r="P14" i="1"/>
  <c r="L14" i="1"/>
  <c r="Q14" i="1"/>
  <c r="K15" i="1"/>
  <c r="N15" i="1"/>
  <c r="P15" i="1"/>
  <c r="L15" i="1"/>
  <c r="Q15" i="1"/>
  <c r="K16" i="1"/>
  <c r="N16" i="1"/>
  <c r="P16" i="1"/>
  <c r="L16" i="1"/>
  <c r="Q16" i="1"/>
  <c r="K17" i="1"/>
  <c r="N17" i="1"/>
  <c r="P17" i="1"/>
  <c r="L17" i="1"/>
  <c r="Q17" i="1"/>
  <c r="W12" i="1"/>
  <c r="K20" i="1"/>
  <c r="N20" i="1"/>
  <c r="P20" i="1"/>
  <c r="L20" i="1"/>
  <c r="Q20" i="1"/>
  <c r="K21" i="1"/>
  <c r="N21" i="1"/>
  <c r="P21" i="1"/>
  <c r="L21" i="1"/>
  <c r="Q21" i="1"/>
  <c r="K22" i="1"/>
  <c r="N22" i="1"/>
  <c r="P22" i="1"/>
  <c r="L22" i="1"/>
  <c r="Q22" i="1"/>
  <c r="K23" i="1"/>
  <c r="N23" i="1"/>
  <c r="P23" i="1"/>
  <c r="L23" i="1"/>
  <c r="Q23" i="1"/>
  <c r="K24" i="1"/>
  <c r="N24" i="1"/>
  <c r="P24" i="1"/>
  <c r="L24" i="1"/>
  <c r="Q24" i="1"/>
  <c r="K25" i="1"/>
  <c r="N25" i="1"/>
  <c r="P25" i="1"/>
  <c r="L25" i="1"/>
  <c r="Q25" i="1"/>
  <c r="W20" i="1"/>
  <c r="K28" i="1"/>
  <c r="N28" i="1"/>
  <c r="P28" i="1"/>
  <c r="L28" i="1"/>
  <c r="Q28" i="1"/>
  <c r="K29" i="1"/>
  <c r="N29" i="1"/>
  <c r="P29" i="1"/>
  <c r="L29" i="1"/>
  <c r="Q29" i="1"/>
  <c r="K30" i="1"/>
  <c r="N30" i="1"/>
  <c r="P30" i="1"/>
  <c r="L30" i="1"/>
  <c r="Q30" i="1"/>
  <c r="K31" i="1"/>
  <c r="N31" i="1"/>
  <c r="P31" i="1"/>
  <c r="L31" i="1"/>
  <c r="Q31" i="1"/>
  <c r="K32" i="1"/>
  <c r="N32" i="1"/>
  <c r="P32" i="1"/>
  <c r="L32" i="1"/>
  <c r="Q32" i="1"/>
  <c r="W28" i="1"/>
  <c r="K39" i="1"/>
  <c r="N39" i="1"/>
  <c r="P39" i="1"/>
  <c r="L39" i="1"/>
  <c r="Q39" i="1"/>
  <c r="K40" i="1"/>
  <c r="N40" i="1"/>
  <c r="P40" i="1"/>
  <c r="L40" i="1"/>
  <c r="Q40" i="1"/>
  <c r="K41" i="1"/>
  <c r="N41" i="1"/>
  <c r="P41" i="1"/>
  <c r="L41" i="1"/>
  <c r="Q41" i="1"/>
  <c r="K42" i="1"/>
  <c r="N42" i="1"/>
  <c r="P42" i="1"/>
  <c r="L42" i="1"/>
  <c r="Q42" i="1"/>
  <c r="K45" i="1"/>
  <c r="N45" i="1"/>
  <c r="P45" i="1"/>
  <c r="L45" i="1"/>
  <c r="Q45" i="1"/>
  <c r="W39" i="1"/>
  <c r="AJ12" i="1"/>
  <c r="AM12" i="1"/>
  <c r="AO12" i="1"/>
  <c r="AK12" i="1"/>
  <c r="AP12" i="1"/>
  <c r="AJ13" i="1"/>
  <c r="AM13" i="1"/>
  <c r="AO13" i="1"/>
  <c r="AK13" i="1"/>
  <c r="AP13" i="1"/>
  <c r="AJ14" i="1"/>
  <c r="AM14" i="1"/>
  <c r="AO14" i="1"/>
  <c r="AK14" i="1"/>
  <c r="AP14" i="1"/>
  <c r="AJ15" i="1"/>
  <c r="AM15" i="1"/>
  <c r="AO15" i="1"/>
  <c r="AK15" i="1"/>
  <c r="AP15" i="1"/>
  <c r="AJ16" i="1"/>
  <c r="AM16" i="1"/>
  <c r="AO16" i="1"/>
  <c r="AK16" i="1"/>
  <c r="AP16" i="1"/>
  <c r="AJ17" i="1"/>
  <c r="AM17" i="1"/>
  <c r="AO17" i="1"/>
  <c r="AK17" i="1"/>
  <c r="AP17" i="1"/>
  <c r="AV12" i="1"/>
  <c r="AJ20" i="1"/>
  <c r="AM20" i="1"/>
  <c r="AO20" i="1"/>
  <c r="AK20" i="1"/>
  <c r="AP20" i="1"/>
  <c r="AJ21" i="1"/>
  <c r="AM21" i="1"/>
  <c r="AO21" i="1"/>
  <c r="AK21" i="1"/>
  <c r="AP21" i="1"/>
  <c r="AJ22" i="1"/>
  <c r="AM22" i="1"/>
  <c r="AO22" i="1"/>
  <c r="AK22" i="1"/>
  <c r="AP22" i="1"/>
  <c r="AJ23" i="1"/>
  <c r="AM23" i="1"/>
  <c r="AO23" i="1"/>
  <c r="AK23" i="1"/>
  <c r="AP23" i="1"/>
  <c r="AJ24" i="1"/>
  <c r="AM24" i="1"/>
  <c r="AO24" i="1"/>
  <c r="AK24" i="1"/>
  <c r="AP24" i="1"/>
  <c r="AJ25" i="1"/>
  <c r="AM25" i="1"/>
  <c r="AO25" i="1"/>
  <c r="AK25" i="1"/>
  <c r="AP25" i="1"/>
  <c r="AV20" i="1"/>
  <c r="AJ28" i="1"/>
  <c r="AM28" i="1"/>
  <c r="AO28" i="1"/>
  <c r="AK28" i="1"/>
  <c r="AP28" i="1"/>
  <c r="AJ29" i="1"/>
  <c r="AM29" i="1"/>
  <c r="AO29" i="1"/>
  <c r="AK29" i="1"/>
  <c r="AP29" i="1"/>
  <c r="AJ30" i="1"/>
  <c r="AM30" i="1"/>
  <c r="AO30" i="1"/>
  <c r="AK30" i="1"/>
  <c r="AP30" i="1"/>
  <c r="AJ31" i="1"/>
  <c r="AM31" i="1"/>
  <c r="AO31" i="1"/>
  <c r="AK31" i="1"/>
  <c r="AP31" i="1"/>
  <c r="AJ34" i="1"/>
  <c r="AM34" i="1"/>
  <c r="AO34" i="1"/>
  <c r="AK34" i="1"/>
  <c r="AP34" i="1"/>
  <c r="AV28" i="1"/>
  <c r="AJ39" i="1"/>
  <c r="AM39" i="1"/>
  <c r="AO39" i="1"/>
  <c r="AK39" i="1"/>
  <c r="AP39" i="1"/>
  <c r="AJ40" i="1"/>
  <c r="AM40" i="1"/>
  <c r="AO40" i="1"/>
  <c r="AK40" i="1"/>
  <c r="AP40" i="1"/>
  <c r="AJ41" i="1"/>
  <c r="AM41" i="1"/>
  <c r="AL41" i="1"/>
  <c r="AO41" i="1"/>
  <c r="AK41" i="1"/>
  <c r="AP41" i="1"/>
  <c r="AJ42" i="1"/>
  <c r="AM42" i="1"/>
  <c r="AO42" i="1"/>
  <c r="AK42" i="1"/>
  <c r="AP42" i="1"/>
  <c r="AJ45" i="1"/>
  <c r="AM45" i="1"/>
  <c r="AO45" i="1"/>
  <c r="AK45" i="1"/>
  <c r="AP45" i="1"/>
  <c r="AV39" i="1"/>
  <c r="K48" i="1"/>
  <c r="N48" i="1"/>
  <c r="M48" i="1"/>
  <c r="P48" i="1"/>
  <c r="L48" i="1"/>
  <c r="Q48" i="1"/>
  <c r="K49" i="1"/>
  <c r="N49" i="1"/>
  <c r="M49" i="1"/>
  <c r="P49" i="1"/>
  <c r="L49" i="1"/>
  <c r="Q49" i="1"/>
  <c r="K50" i="1"/>
  <c r="N50" i="1"/>
  <c r="M50" i="1"/>
  <c r="P50" i="1"/>
  <c r="L50" i="1"/>
  <c r="Q50" i="1"/>
  <c r="K51" i="1"/>
  <c r="N51" i="1"/>
  <c r="M51" i="1"/>
  <c r="P51" i="1"/>
  <c r="L51" i="1"/>
  <c r="Q51" i="1"/>
  <c r="K52" i="1"/>
  <c r="N52" i="1"/>
  <c r="M52" i="1"/>
  <c r="P52" i="1"/>
  <c r="L52" i="1"/>
  <c r="Q52" i="1"/>
  <c r="W44" i="1"/>
  <c r="AJ48" i="1"/>
  <c r="AM48" i="1"/>
  <c r="AL48" i="1"/>
  <c r="AO48" i="1"/>
  <c r="AK48" i="1"/>
  <c r="AP48" i="1"/>
  <c r="AJ49" i="1"/>
  <c r="AM49" i="1"/>
  <c r="AL49" i="1"/>
  <c r="AO49" i="1"/>
  <c r="AK49" i="1"/>
  <c r="AP49" i="1"/>
  <c r="AJ50" i="1"/>
  <c r="AM50" i="1"/>
  <c r="AL50" i="1"/>
  <c r="AO50" i="1"/>
  <c r="AK50" i="1"/>
  <c r="AP50" i="1"/>
  <c r="AJ51" i="1"/>
  <c r="AM51" i="1"/>
  <c r="AL51" i="1"/>
  <c r="AO51" i="1"/>
  <c r="AK51" i="1"/>
  <c r="AP51" i="1"/>
  <c r="AJ52" i="1"/>
  <c r="AM52" i="1"/>
  <c r="AL52" i="1"/>
  <c r="AO52" i="1"/>
  <c r="AK52" i="1"/>
  <c r="AP52" i="1"/>
  <c r="AV44" i="1"/>
  <c r="W13" i="1"/>
  <c r="W21" i="1"/>
  <c r="W29" i="1"/>
  <c r="W40" i="1"/>
  <c r="AV13" i="1"/>
  <c r="AV21" i="1"/>
  <c r="AV29" i="1"/>
  <c r="AV40" i="1"/>
  <c r="AV45" i="1"/>
  <c r="W45" i="1"/>
  <c r="D4" i="1"/>
  <c r="O12" i="1"/>
  <c r="R12" i="1"/>
  <c r="O13" i="1"/>
  <c r="R13" i="1"/>
  <c r="O14" i="1"/>
  <c r="R14" i="1"/>
  <c r="O15" i="1"/>
  <c r="R15" i="1"/>
  <c r="O16" i="1"/>
  <c r="R16" i="1"/>
  <c r="O17" i="1"/>
  <c r="R17" i="1"/>
  <c r="W14" i="1"/>
  <c r="O20" i="1"/>
  <c r="R20" i="1"/>
  <c r="O21" i="1"/>
  <c r="R21" i="1"/>
  <c r="O22" i="1"/>
  <c r="R22" i="1"/>
  <c r="O23" i="1"/>
  <c r="R23" i="1"/>
  <c r="O24" i="1"/>
  <c r="R24" i="1"/>
  <c r="O25" i="1"/>
  <c r="R25" i="1"/>
  <c r="W22" i="1"/>
  <c r="O28" i="1"/>
  <c r="R28" i="1"/>
  <c r="O29" i="1"/>
  <c r="R29" i="1"/>
  <c r="O30" i="1"/>
  <c r="R30" i="1"/>
  <c r="O31" i="1"/>
  <c r="R31" i="1"/>
  <c r="O32" i="1"/>
  <c r="R32" i="1"/>
  <c r="W30" i="1"/>
  <c r="O39" i="1"/>
  <c r="R39" i="1"/>
  <c r="O40" i="1"/>
  <c r="R40" i="1"/>
  <c r="O41" i="1"/>
  <c r="R41" i="1"/>
  <c r="O42" i="1"/>
  <c r="R42" i="1"/>
  <c r="O45" i="1"/>
  <c r="R45" i="1"/>
  <c r="W41" i="1"/>
  <c r="AN12" i="1"/>
  <c r="AQ12" i="1"/>
  <c r="AN13" i="1"/>
  <c r="AQ13" i="1"/>
  <c r="AN14" i="1"/>
  <c r="AQ14" i="1"/>
  <c r="AN15" i="1"/>
  <c r="AQ15" i="1"/>
  <c r="AN16" i="1"/>
  <c r="AQ16" i="1"/>
  <c r="AN17" i="1"/>
  <c r="AQ17" i="1"/>
  <c r="AV14" i="1"/>
  <c r="AN20" i="1"/>
  <c r="AQ20" i="1"/>
  <c r="AN21" i="1"/>
  <c r="AQ21" i="1"/>
  <c r="AN22" i="1"/>
  <c r="AQ22" i="1"/>
  <c r="AN23" i="1"/>
  <c r="AQ23" i="1"/>
  <c r="AN24" i="1"/>
  <c r="AQ24" i="1"/>
  <c r="AN25" i="1"/>
  <c r="AQ25" i="1"/>
  <c r="AV22" i="1"/>
  <c r="AN28" i="1"/>
  <c r="AQ28" i="1"/>
  <c r="AN29" i="1"/>
  <c r="AQ29" i="1"/>
  <c r="AN30" i="1"/>
  <c r="AQ30" i="1"/>
  <c r="AN31" i="1"/>
  <c r="AQ31" i="1"/>
  <c r="AN34" i="1"/>
  <c r="AQ34" i="1"/>
  <c r="AV30" i="1"/>
  <c r="AN39" i="1"/>
  <c r="AQ39" i="1"/>
  <c r="AN40" i="1"/>
  <c r="AQ40" i="1"/>
  <c r="AN41" i="1"/>
  <c r="AQ41" i="1"/>
  <c r="AN42" i="1"/>
  <c r="AQ42" i="1"/>
  <c r="AN45" i="1"/>
  <c r="AQ45" i="1"/>
  <c r="AV41" i="1"/>
  <c r="E7" i="1"/>
  <c r="E9" i="1"/>
  <c r="Y12" i="1"/>
  <c r="Y20" i="1"/>
  <c r="Y28" i="1"/>
  <c r="Y39" i="1"/>
  <c r="AX39" i="1"/>
  <c r="AX28" i="1"/>
  <c r="AX20" i="1"/>
  <c r="AX12" i="1"/>
  <c r="Y44" i="1"/>
  <c r="AX44" i="1"/>
  <c r="AD8" i="1"/>
  <c r="C5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20" i="1"/>
  <c r="T20" i="1"/>
  <c r="U20" i="1"/>
  <c r="S21" i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9" i="1"/>
  <c r="T39" i="1"/>
  <c r="U39" i="1"/>
  <c r="S40" i="1"/>
  <c r="T40" i="1"/>
  <c r="U40" i="1"/>
  <c r="S41" i="1"/>
  <c r="T41" i="1"/>
  <c r="U41" i="1"/>
  <c r="S42" i="1"/>
  <c r="T42" i="1"/>
  <c r="U42" i="1"/>
  <c r="S45" i="1"/>
  <c r="T45" i="1"/>
  <c r="U45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AR12" i="1"/>
  <c r="AS12" i="1"/>
  <c r="AT12" i="1"/>
  <c r="AR13" i="1"/>
  <c r="AS13" i="1"/>
  <c r="AT13" i="1"/>
  <c r="AR14" i="1"/>
  <c r="AS14" i="1"/>
  <c r="AT14" i="1"/>
  <c r="AR15" i="1"/>
  <c r="AS15" i="1"/>
  <c r="AT15" i="1"/>
  <c r="AR16" i="1"/>
  <c r="AS16" i="1"/>
  <c r="AT16" i="1"/>
  <c r="AR17" i="1"/>
  <c r="AS17" i="1"/>
  <c r="AT17" i="1"/>
  <c r="AR20" i="1"/>
  <c r="AS20" i="1"/>
  <c r="AT20" i="1"/>
  <c r="AR21" i="1"/>
  <c r="AS21" i="1"/>
  <c r="AT21" i="1"/>
  <c r="AR22" i="1"/>
  <c r="AS22" i="1"/>
  <c r="AT22" i="1"/>
  <c r="AR23" i="1"/>
  <c r="AS23" i="1"/>
  <c r="AT23" i="1"/>
  <c r="AR24" i="1"/>
  <c r="AS24" i="1"/>
  <c r="AT24" i="1"/>
  <c r="AR25" i="1"/>
  <c r="AS25" i="1"/>
  <c r="AT25" i="1"/>
  <c r="AR28" i="1"/>
  <c r="AS28" i="1"/>
  <c r="AT28" i="1"/>
  <c r="AR29" i="1"/>
  <c r="AS29" i="1"/>
  <c r="AT29" i="1"/>
  <c r="AR30" i="1"/>
  <c r="AS30" i="1"/>
  <c r="AT30" i="1"/>
  <c r="AR31" i="1"/>
  <c r="AS31" i="1"/>
  <c r="AT31" i="1"/>
  <c r="AR34" i="1"/>
  <c r="AS34" i="1"/>
  <c r="AT34" i="1"/>
  <c r="AR39" i="1"/>
  <c r="AS39" i="1"/>
  <c r="AT39" i="1"/>
  <c r="AR40" i="1"/>
  <c r="AS40" i="1"/>
  <c r="AT40" i="1"/>
  <c r="AR41" i="1"/>
  <c r="AS41" i="1"/>
  <c r="AT41" i="1"/>
  <c r="AR42" i="1"/>
  <c r="AS42" i="1"/>
  <c r="AT42" i="1"/>
  <c r="AR45" i="1"/>
  <c r="AS45" i="1"/>
  <c r="AT45" i="1"/>
  <c r="AR48" i="1"/>
  <c r="AS48" i="1"/>
  <c r="AT48" i="1"/>
  <c r="AR49" i="1"/>
  <c r="AS49" i="1"/>
  <c r="AT49" i="1"/>
  <c r="AR50" i="1"/>
  <c r="AS50" i="1"/>
  <c r="AT50" i="1"/>
  <c r="AR51" i="1"/>
  <c r="AS51" i="1"/>
  <c r="AT51" i="1"/>
  <c r="AR52" i="1"/>
  <c r="AS52" i="1"/>
  <c r="AT52" i="1"/>
  <c r="E6" i="1"/>
  <c r="Y16" i="1"/>
  <c r="Y24" i="1"/>
  <c r="Y32" i="1"/>
  <c r="Y43" i="1"/>
  <c r="AX43" i="1"/>
  <c r="AX32" i="1"/>
  <c r="AX24" i="1"/>
  <c r="AX16" i="1"/>
  <c r="Y48" i="1"/>
  <c r="AX48" i="1"/>
  <c r="AD6" i="1"/>
  <c r="Y15" i="1"/>
  <c r="Y23" i="1"/>
  <c r="Y31" i="1"/>
  <c r="Y42" i="1"/>
  <c r="AX15" i="1"/>
  <c r="AX23" i="1"/>
  <c r="AX31" i="1"/>
  <c r="AX42" i="1"/>
  <c r="AB7" i="1"/>
  <c r="Y14" i="1"/>
  <c r="Y22" i="1"/>
  <c r="Y30" i="1"/>
  <c r="Y41" i="1"/>
  <c r="AX41" i="1"/>
  <c r="AX30" i="1"/>
  <c r="AX22" i="1"/>
  <c r="AX14" i="1"/>
  <c r="AD7" i="1"/>
  <c r="E8" i="1"/>
  <c r="AB8" i="1"/>
  <c r="Y13" i="1"/>
  <c r="Y21" i="1"/>
  <c r="Y29" i="1"/>
  <c r="Y40" i="1"/>
  <c r="AX13" i="1"/>
  <c r="AX21" i="1"/>
  <c r="AX29" i="1"/>
  <c r="AX40" i="1"/>
  <c r="AA9" i="1"/>
  <c r="B11" i="1"/>
  <c r="AA11" i="1"/>
  <c r="B19" i="1"/>
  <c r="AA19" i="1"/>
  <c r="B27" i="1"/>
  <c r="AA27" i="1"/>
  <c r="B38" i="1"/>
  <c r="AA38" i="1"/>
  <c r="Y45" i="1"/>
  <c r="AX45" i="1"/>
  <c r="O48" i="1"/>
  <c r="R48" i="1"/>
  <c r="O49" i="1"/>
  <c r="R49" i="1"/>
  <c r="O50" i="1"/>
  <c r="R50" i="1"/>
  <c r="O51" i="1"/>
  <c r="R51" i="1"/>
  <c r="O52" i="1"/>
  <c r="R52" i="1"/>
  <c r="W46" i="1"/>
  <c r="Y46" i="1"/>
  <c r="AN48" i="1"/>
  <c r="AQ48" i="1"/>
  <c r="AN49" i="1"/>
  <c r="AQ49" i="1"/>
  <c r="AN50" i="1"/>
  <c r="AQ50" i="1"/>
  <c r="AN51" i="1"/>
  <c r="AQ51" i="1"/>
  <c r="AN52" i="1"/>
  <c r="AQ52" i="1"/>
  <c r="AV46" i="1"/>
  <c r="AX46" i="1"/>
  <c r="Y47" i="1"/>
  <c r="AX47" i="1"/>
  <c r="Y49" i="1"/>
  <c r="AX49" i="1"/>
</calcChain>
</file>

<file path=xl/sharedStrings.xml><?xml version="1.0" encoding="utf-8"?>
<sst xmlns="http://schemas.openxmlformats.org/spreadsheetml/2006/main" count="202" uniqueCount="122">
  <si>
    <t>Cours Extra X</t>
  </si>
  <si>
    <t>Cours Extra V</t>
  </si>
  <si>
    <t>Cours Extra IX</t>
  </si>
  <si>
    <t>Cours Extra IV</t>
  </si>
  <si>
    <t>Cours Extra VIII</t>
  </si>
  <si>
    <t>Cours Extra III</t>
  </si>
  <si>
    <t># of I</t>
  </si>
  <si>
    <t>Cours Extra VII</t>
  </si>
  <si>
    <t>Cours Extra II</t>
  </si>
  <si>
    <t># of enrolments</t>
  </si>
  <si>
    <t>Cours Extra VI</t>
  </si>
  <si>
    <t xml:space="preserve"> Cours Extra I</t>
  </si>
  <si>
    <t># of passes</t>
  </si>
  <si>
    <t># of Repeats</t>
  </si>
  <si>
    <t>Tamamlanan kredi=</t>
  </si>
  <si>
    <t># of W</t>
  </si>
  <si>
    <t>Kredi=</t>
  </si>
  <si>
    <t>Domaine à Option VI</t>
  </si>
  <si>
    <t>Domaine à Option IV</t>
  </si>
  <si>
    <t># of F</t>
  </si>
  <si>
    <t>Katsayı=</t>
  </si>
  <si>
    <t>Domaine à Option V</t>
  </si>
  <si>
    <t>Domaine à Option III</t>
  </si>
  <si>
    <t>Droit International Privé (Droits des Etrangers et de la Citoyenneté)</t>
  </si>
  <si>
    <t>LAW 458</t>
  </si>
  <si>
    <t>Economie Politique Internationale</t>
  </si>
  <si>
    <t>SPRI 471</t>
  </si>
  <si>
    <t xml:space="preserve">Mémoire </t>
  </si>
  <si>
    <t>SPRI 423</t>
  </si>
  <si>
    <t>Structure Sociale de la Turquie</t>
  </si>
  <si>
    <t>Droits de I'Homme</t>
  </si>
  <si>
    <t>SPRI 440</t>
  </si>
  <si>
    <t>Méthodologie et Techniques de Recherche en Sciences Sociales</t>
  </si>
  <si>
    <t>SPRI 421</t>
  </si>
  <si>
    <t>8ᵉ SEMESTRE</t>
  </si>
  <si>
    <t xml:space="preserve"> </t>
  </si>
  <si>
    <t>7ᵉ SEMESTRE</t>
  </si>
  <si>
    <t>Domaine à Option II</t>
  </si>
  <si>
    <t>Droit International Public</t>
  </si>
  <si>
    <t>SPRI 341</t>
  </si>
  <si>
    <t>Domaine à Option I</t>
  </si>
  <si>
    <t>Politique Internationale</t>
  </si>
  <si>
    <t>SPRI 323</t>
  </si>
  <si>
    <t>Théories de Politique Internationale</t>
  </si>
  <si>
    <t>SPRI 324</t>
  </si>
  <si>
    <t>Partis Politiques</t>
  </si>
  <si>
    <t>SPRI 321</t>
  </si>
  <si>
    <t>Géopolitique du Monde Contemporain</t>
  </si>
  <si>
    <t>SPRI 304</t>
  </si>
  <si>
    <t>Système Politique de l'Union Européenne</t>
  </si>
  <si>
    <t>SPRI 303</t>
  </si>
  <si>
    <t>Organisations Internationales</t>
  </si>
  <si>
    <t>SPRI 302</t>
  </si>
  <si>
    <t>Politique Extérieure de la Turquie</t>
  </si>
  <si>
    <t>SPRI 301</t>
  </si>
  <si>
    <t>6ᵉ SEMESTRE</t>
  </si>
  <si>
    <t>5ᵉ SEMESTRE</t>
  </si>
  <si>
    <t>Principes d'Atatürk  et Histoire de la Révolution Turque II</t>
  </si>
  <si>
    <t>HTR 302</t>
  </si>
  <si>
    <t>Principes d'Atatürk  et Histoire de la Révolution Turque I</t>
  </si>
  <si>
    <t>HTR 301</t>
  </si>
  <si>
    <t>Langue Turque II</t>
  </si>
  <si>
    <t>TKL 202</t>
  </si>
  <si>
    <t>Langue Turque I</t>
  </si>
  <si>
    <t>TKL 201</t>
  </si>
  <si>
    <t>Macro Economie</t>
  </si>
  <si>
    <t>SPRI 272</t>
  </si>
  <si>
    <t>Droit Administratif</t>
  </si>
  <si>
    <t>LAW 233</t>
  </si>
  <si>
    <t>Sociologie Politique</t>
  </si>
  <si>
    <t>SPRI 260</t>
  </si>
  <si>
    <t>Micro Economie</t>
  </si>
  <si>
    <t>SPRI 271</t>
  </si>
  <si>
    <t>Systèmes Politiques Comparés</t>
  </si>
  <si>
    <t>SPRI 220</t>
  </si>
  <si>
    <t>La Vie Politique Turque</t>
  </si>
  <si>
    <t>SPRI 221</t>
  </si>
  <si>
    <t>Conférence de Méthode des Relations Internationales IV</t>
  </si>
  <si>
    <t>SPRI 208</t>
  </si>
  <si>
    <t>Conférence de Méthode des Relations Internationales III</t>
  </si>
  <si>
    <t>SPRI 207</t>
  </si>
  <si>
    <t>4ᵉ SEMESTRE</t>
  </si>
  <si>
    <t>3ᵉ SEMESTRE</t>
  </si>
  <si>
    <t>Droit Constitutionnel Turc</t>
  </si>
  <si>
    <t>LAW 117</t>
  </si>
  <si>
    <t>Introduction au Droit</t>
  </si>
  <si>
    <t>LAW 123</t>
  </si>
  <si>
    <t>Théories de Sociologie Contemporaine</t>
  </si>
  <si>
    <t>SPRI 162</t>
  </si>
  <si>
    <t>Histoire des Civilisations</t>
  </si>
  <si>
    <t>HUM 103</t>
  </si>
  <si>
    <t>Histoire des Idées Politiques</t>
  </si>
  <si>
    <t>SPRI 122</t>
  </si>
  <si>
    <t>Introduction à la Sociologie</t>
  </si>
  <si>
    <t>SPRI 161</t>
  </si>
  <si>
    <t>Conférence de Méthode des Relations Internationales II</t>
  </si>
  <si>
    <t>SPRI 108</t>
  </si>
  <si>
    <t>Introduction à la Science Politique</t>
  </si>
  <si>
    <t>SPRI 121</t>
  </si>
  <si>
    <t>Histoire Contemporaine</t>
  </si>
  <si>
    <t>SPRI 106</t>
  </si>
  <si>
    <t>Conférence de Méthode des Relations Internationales I</t>
  </si>
  <si>
    <t>SPRI 107</t>
  </si>
  <si>
    <t>Introduction aux Relations Internationales</t>
  </si>
  <si>
    <t>SPRI 102</t>
  </si>
  <si>
    <t>Histoire des Relations Internationales</t>
  </si>
  <si>
    <t>SPRI 101</t>
  </si>
  <si>
    <t>2ᵉ SEMESTRE</t>
  </si>
  <si>
    <t>1ᵉ SEMESTRE</t>
  </si>
  <si>
    <t>Cours Restant sur Curriculum:</t>
  </si>
  <si>
    <t>Nombre de Grade F:</t>
  </si>
  <si>
    <t>Cours Restants:</t>
  </si>
  <si>
    <t>Crédits  Complétés:</t>
  </si>
  <si>
    <t>Nombre de Cours Répétés:</t>
  </si>
  <si>
    <t>Crédits Complétés sur Curriculum:</t>
  </si>
  <si>
    <t>Nombre de Cours Inscrits:</t>
  </si>
  <si>
    <t>Cours de Curriculum Passés:</t>
  </si>
  <si>
    <t>Crédit total:</t>
  </si>
  <si>
    <t>CGPA:</t>
  </si>
  <si>
    <t>ID:</t>
  </si>
  <si>
    <t>DEPARTEMENT FRANCOPHONE DE SCIENCE POLITIQUE ET DES RELATIONS INTERNATIONALES</t>
  </si>
  <si>
    <t>Nom - Prénom: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</si>
</sst>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</font>
    <font>
      <sz val="11"/>
      <color indexed="8"/>
      <name val="Calibri"/>
      <family val="2"/>
      <charset val="162"/>
    </font>
    <font>
      <sz val="8"/>
      <name val="Cambria"/>
      <family val="1"/>
      <charset val="162"/>
    </font>
    <font>
      <sz val="11"/>
      <name val="Cambria"/>
      <family val="1"/>
      <charset val="162"/>
    </font>
    <font>
      <sz val="9"/>
      <color rgb="FF000000"/>
      <name val="Calibri"/>
      <family val="2"/>
      <charset val="162"/>
    </font>
    <font>
      <sz val="11"/>
      <color indexed="8"/>
      <name val="Cambria"/>
      <family val="1"/>
      <charset val="16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</font>
    <font>
      <sz val="9"/>
      <color theme="1"/>
      <name val="Calibri"/>
      <family val="2"/>
      <charset val="162"/>
    </font>
    <font>
      <sz val="8"/>
      <color indexed="8"/>
      <name val="Cambria"/>
      <family val="1"/>
      <charset val="162"/>
    </font>
    <font>
      <b/>
      <i/>
      <sz val="9"/>
      <color theme="1"/>
      <name val="Calibri"/>
      <family val="2"/>
      <charset val="162"/>
    </font>
    <font>
      <b/>
      <sz val="8"/>
      <color indexed="8"/>
      <name val="Cambria"/>
      <family val="1"/>
      <charset val="162"/>
    </font>
    <font>
      <sz val="9"/>
      <name val="Cambria"/>
      <family val="1"/>
      <charset val="162"/>
    </font>
    <font>
      <b/>
      <sz val="8"/>
      <name val="Cambria"/>
      <family val="1"/>
      <charset val="162"/>
    </font>
    <font>
      <sz val="8"/>
      <color theme="1"/>
      <name val="Calibri"/>
      <family val="2"/>
      <charset val="162"/>
    </font>
    <font>
      <b/>
      <sz val="8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.5"/>
      <color theme="1" tint="0.34998626667073579"/>
      <name val="Bell MT"/>
      <family val="1"/>
    </font>
    <font>
      <b/>
      <sz val="10"/>
      <color rgb="FFFF0000"/>
      <name val="Calibri"/>
      <family val="2"/>
      <charset val="162"/>
      <scheme val="minor"/>
    </font>
    <font>
      <b/>
      <i/>
      <u/>
      <sz val="10"/>
      <color theme="1"/>
      <name val="Calibri"/>
      <family val="2"/>
      <charset val="162"/>
      <scheme val="minor"/>
    </font>
    <font>
      <b/>
      <sz val="11"/>
      <color theme="5" tint="-0.499984740745262"/>
      <name val="Calibri"/>
      <family val="2"/>
      <charset val="162"/>
      <scheme val="minor"/>
    </font>
  </fonts>
  <fills count="41">
    <fill>
      <patternFill patternType="none"/>
    </fill>
    <fill>
      <patternFill patternType="gray125"/>
    </fill>
    <fill>
      <patternFill patternType="lightVertical">
        <fgColor indexed="9"/>
        <bgColor theme="9" tint="-0.249977111117893"/>
      </patternFill>
    </fill>
    <fill>
      <patternFill patternType="lightVertical">
        <fgColor indexed="9"/>
        <bgColor theme="6" tint="-0.249977111117893"/>
      </patternFill>
    </fill>
    <fill>
      <patternFill patternType="lightVertical">
        <fgColor indexed="9"/>
        <bgColor theme="6" tint="0.39997558519241921"/>
      </patternFill>
    </fill>
    <fill>
      <patternFill patternType="lightVertical">
        <fgColor indexed="9"/>
        <bgColor theme="6" tint="0.59999389629810485"/>
      </patternFill>
    </fill>
    <fill>
      <patternFill patternType="lightVertical">
        <fgColor indexed="9"/>
        <bgColor theme="6" tint="0.79998168889431442"/>
      </patternFill>
    </fill>
    <fill>
      <patternFill patternType="lightVertical">
        <fgColor indexed="9"/>
        <bgColor theme="5" tint="0.39997558519241921"/>
      </patternFill>
    </fill>
    <fill>
      <patternFill patternType="lightVertical">
        <fgColor indexed="9"/>
        <bgColor theme="5" tint="0.59999389629810485"/>
      </patternFill>
    </fill>
    <fill>
      <patternFill patternType="lightVertical">
        <fgColor indexed="9"/>
        <bgColor theme="5" tint="0.79998168889431442"/>
      </patternFill>
    </fill>
    <fill>
      <patternFill patternType="lightVertical">
        <bgColor theme="3" tint="0.39997558519241921"/>
      </patternFill>
    </fill>
    <fill>
      <patternFill patternType="lightVertical">
        <bgColor theme="3" tint="0.59999389629810485"/>
      </patternFill>
    </fill>
    <fill>
      <patternFill patternType="lightVertical">
        <fgColor indexed="9"/>
        <bgColor theme="3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9"/>
      </patternFill>
    </fill>
    <fill>
      <patternFill patternType="lightHorizontal">
        <fgColor indexed="9"/>
        <bgColor theme="6" tint="-0.249977111117893"/>
      </patternFill>
    </fill>
    <fill>
      <patternFill patternType="lightHorizontal">
        <fgColor indexed="9"/>
        <bgColor theme="6" tint="0.39997558519241921"/>
      </patternFill>
    </fill>
    <fill>
      <patternFill patternType="lightHorizontal">
        <fgColor indexed="9"/>
        <bgColor theme="6" tint="0.59999389629810485"/>
      </patternFill>
    </fill>
    <fill>
      <patternFill patternType="lightHorizontal">
        <fgColor indexed="9"/>
        <bgColor theme="6" tint="0.79998168889431442"/>
      </patternFill>
    </fill>
    <fill>
      <patternFill patternType="lightHorizontal">
        <fgColor indexed="9"/>
        <bgColor theme="5" tint="0.39997558519241921"/>
      </patternFill>
    </fill>
    <fill>
      <patternFill patternType="lightHorizontal">
        <fgColor indexed="9"/>
        <bgColor theme="5" tint="0.59999389629810485"/>
      </patternFill>
    </fill>
    <fill>
      <patternFill patternType="lightHorizontal">
        <fgColor indexed="9"/>
        <bgColor theme="5" tint="0.79998168889431442"/>
      </patternFill>
    </fill>
    <fill>
      <patternFill patternType="lightHorizontal">
        <fgColor indexed="9"/>
        <bgColor theme="3" tint="0.39997558519241921"/>
      </patternFill>
    </fill>
    <fill>
      <patternFill patternType="lightHorizontal">
        <bgColor theme="3" tint="0.59999389629810485"/>
      </patternFill>
    </fill>
    <fill>
      <patternFill patternType="lightHorizontal">
        <fgColor indexed="9"/>
        <bgColor theme="3" tint="0.79998168889431442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3">
    <xf numFmtId="0" fontId="0" fillId="0" borderId="0" xfId="0"/>
    <xf numFmtId="0" fontId="0" fillId="0" borderId="0" xfId="0" applyFill="1" applyBorder="1" applyProtection="1"/>
    <xf numFmtId="0" fontId="0" fillId="0" borderId="1" xfId="0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164" fontId="4" fillId="2" borderId="0" xfId="1" applyNumberFormat="1" applyFont="1" applyFill="1" applyBorder="1" applyProtection="1"/>
    <xf numFmtId="1" fontId="5" fillId="3" borderId="0" xfId="1" applyNumberFormat="1" applyFont="1" applyFill="1" applyBorder="1" applyAlignment="1" applyProtection="1">
      <alignment horizontal="center"/>
    </xf>
    <xf numFmtId="1" fontId="5" fillId="4" borderId="0" xfId="1" applyNumberFormat="1" applyFont="1" applyFill="1" applyBorder="1" applyAlignment="1" applyProtection="1">
      <alignment horizontal="center"/>
    </xf>
    <xf numFmtId="1" fontId="5" fillId="5" borderId="0" xfId="1" applyNumberFormat="1" applyFont="1" applyFill="1" applyBorder="1" applyAlignment="1" applyProtection="1">
      <alignment horizontal="center"/>
    </xf>
    <xf numFmtId="2" fontId="5" fillId="6" borderId="0" xfId="1" applyNumberFormat="1" applyFont="1" applyFill="1" applyBorder="1" applyAlignment="1" applyProtection="1">
      <alignment horizontal="center"/>
    </xf>
    <xf numFmtId="1" fontId="5" fillId="7" borderId="0" xfId="1" applyNumberFormat="1" applyFont="1" applyFill="1" applyBorder="1" applyAlignment="1" applyProtection="1">
      <alignment horizontal="center"/>
    </xf>
    <xf numFmtId="1" fontId="5" fillId="8" borderId="0" xfId="1" applyNumberFormat="1" applyFont="1" applyFill="1" applyBorder="1" applyAlignment="1" applyProtection="1">
      <alignment horizontal="center"/>
    </xf>
    <xf numFmtId="1" fontId="5" fillId="9" borderId="0" xfId="1" applyNumberFormat="1" applyFont="1" applyFill="1" applyBorder="1" applyAlignment="1" applyProtection="1">
      <alignment horizontal="center"/>
    </xf>
    <xf numFmtId="0" fontId="6" fillId="10" borderId="0" xfId="0" applyFont="1" applyFill="1" applyBorder="1" applyAlignment="1" applyProtection="1">
      <alignment horizontal="center" vertical="center" wrapText="1"/>
    </xf>
    <xf numFmtId="2" fontId="7" fillId="11" borderId="0" xfId="1" applyNumberFormat="1" applyFont="1" applyFill="1" applyBorder="1" applyAlignment="1" applyProtection="1">
      <alignment horizontal="center"/>
    </xf>
    <xf numFmtId="0" fontId="5" fillId="12" borderId="0" xfId="1" applyFont="1" applyFill="1" applyBorder="1" applyAlignment="1" applyProtection="1">
      <alignment horizontal="center"/>
    </xf>
    <xf numFmtId="0" fontId="8" fillId="13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10" fillId="14" borderId="3" xfId="0" applyFont="1" applyFill="1" applyBorder="1" applyAlignment="1" applyProtection="1">
      <alignment horizontal="center"/>
    </xf>
    <xf numFmtId="0" fontId="10" fillId="14" borderId="4" xfId="0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10" fillId="14" borderId="9" xfId="0" applyFont="1" applyFill="1" applyBorder="1" applyAlignment="1" applyProtection="1">
      <alignment horizontal="center"/>
    </xf>
    <xf numFmtId="0" fontId="10" fillId="14" borderId="1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" fontId="4" fillId="0" borderId="0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8" fillId="13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0" fillId="14" borderId="12" xfId="0" applyFont="1" applyFill="1" applyBorder="1" applyAlignment="1" applyProtection="1">
      <alignment horizontal="center"/>
    </xf>
    <xf numFmtId="0" fontId="10" fillId="14" borderId="13" xfId="0" applyFont="1" applyFill="1" applyBorder="1" applyAlignment="1" applyProtection="1">
      <alignment horizontal="center"/>
    </xf>
    <xf numFmtId="0" fontId="4" fillId="15" borderId="0" xfId="1" applyFont="1" applyFill="1" applyBorder="1" applyAlignment="1" applyProtection="1">
      <alignment horizontal="center"/>
    </xf>
    <xf numFmtId="0" fontId="4" fillId="15" borderId="0" xfId="1" applyFont="1" applyFill="1" applyBorder="1" applyProtection="1"/>
    <xf numFmtId="0" fontId="8" fillId="13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8" fillId="13" borderId="16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10" fillId="14" borderId="17" xfId="0" applyFont="1" applyFill="1" applyBorder="1" applyAlignment="1" applyProtection="1">
      <alignment horizontal="center"/>
    </xf>
    <xf numFmtId="0" fontId="10" fillId="14" borderId="18" xfId="0" applyFont="1" applyFill="1" applyBorder="1" applyAlignment="1" applyProtection="1">
      <alignment horizontal="center"/>
    </xf>
    <xf numFmtId="0" fontId="4" fillId="15" borderId="19" xfId="1" applyFont="1" applyFill="1" applyBorder="1" applyAlignment="1" applyProtection="1">
      <alignment horizontal="center"/>
    </xf>
    <xf numFmtId="0" fontId="4" fillId="15" borderId="20" xfId="1" applyFont="1" applyFill="1" applyBorder="1" applyProtection="1"/>
    <xf numFmtId="0" fontId="8" fillId="13" borderId="21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0" fillId="14" borderId="7" xfId="0" applyFont="1" applyFill="1" applyBorder="1" applyAlignment="1" applyProtection="1">
      <alignment horizontal="center"/>
    </xf>
    <xf numFmtId="0" fontId="10" fillId="14" borderId="22" xfId="0" applyFont="1" applyFill="1" applyBorder="1" applyAlignment="1" applyProtection="1">
      <alignment horizontal="center"/>
    </xf>
    <xf numFmtId="1" fontId="4" fillId="15" borderId="23" xfId="1" applyNumberFormat="1" applyFont="1" applyFill="1" applyBorder="1" applyAlignment="1" applyProtection="1">
      <alignment horizontal="center"/>
    </xf>
    <xf numFmtId="0" fontId="4" fillId="15" borderId="24" xfId="1" applyFont="1" applyFill="1" applyBorder="1" applyAlignment="1" applyProtection="1">
      <alignment horizontal="left"/>
    </xf>
    <xf numFmtId="0" fontId="8" fillId="13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10" fillId="14" borderId="26" xfId="0" applyFont="1" applyFill="1" applyBorder="1" applyAlignment="1" applyProtection="1">
      <alignment horizontal="center"/>
    </xf>
    <xf numFmtId="0" fontId="10" fillId="14" borderId="27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1" fontId="13" fillId="15" borderId="23" xfId="1" applyNumberFormat="1" applyFont="1" applyFill="1" applyBorder="1" applyAlignment="1" applyProtection="1">
      <alignment horizontal="center"/>
    </xf>
    <xf numFmtId="0" fontId="13" fillId="15" borderId="24" xfId="1" applyFont="1" applyFill="1" applyBorder="1" applyProtection="1"/>
    <xf numFmtId="164" fontId="4" fillId="0" borderId="0" xfId="1" applyNumberFormat="1" applyFont="1" applyFill="1" applyBorder="1" applyProtection="1"/>
    <xf numFmtId="1" fontId="5" fillId="0" borderId="0" xfId="1" applyNumberFormat="1" applyFont="1" applyFill="1" applyBorder="1" applyAlignment="1" applyProtection="1">
      <alignment horizontal="center"/>
    </xf>
    <xf numFmtId="2" fontId="5" fillId="0" borderId="0" xfId="1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2" fontId="7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4" fillId="16" borderId="29" xfId="0" applyFont="1" applyFill="1" applyBorder="1" applyAlignment="1" applyProtection="1">
      <alignment horizontal="center" vertical="center" wrapText="1"/>
    </xf>
    <xf numFmtId="0" fontId="14" fillId="16" borderId="2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horizontal="center" vertical="center"/>
    </xf>
    <xf numFmtId="1" fontId="15" fillId="15" borderId="23" xfId="1" applyNumberFormat="1" applyFont="1" applyFill="1" applyBorder="1" applyAlignment="1" applyProtection="1">
      <alignment horizontal="center"/>
    </xf>
    <xf numFmtId="0" fontId="15" fillId="15" borderId="24" xfId="1" applyFont="1" applyFill="1" applyBorder="1" applyProtection="1"/>
    <xf numFmtId="2" fontId="15" fillId="15" borderId="5" xfId="1" applyNumberFormat="1" applyFont="1" applyFill="1" applyBorder="1" applyAlignment="1" applyProtection="1">
      <alignment horizontal="center"/>
    </xf>
    <xf numFmtId="0" fontId="15" fillId="15" borderId="20" xfId="1" applyFont="1" applyFill="1" applyBorder="1" applyAlignment="1" applyProtection="1">
      <alignment wrapText="1"/>
    </xf>
    <xf numFmtId="0" fontId="12" fillId="0" borderId="2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4" fillId="16" borderId="31" xfId="0" applyFont="1" applyFill="1" applyBorder="1" applyAlignment="1" applyProtection="1">
      <alignment horizontal="center" vertical="center" wrapText="1"/>
    </xf>
    <xf numFmtId="0" fontId="14" fillId="16" borderId="24" xfId="0" applyFont="1" applyFill="1" applyBorder="1" applyAlignment="1" applyProtection="1">
      <alignment horizontal="center" vertical="center" wrapText="1"/>
    </xf>
    <xf numFmtId="1" fontId="16" fillId="0" borderId="0" xfId="1" applyNumberFormat="1" applyFont="1" applyFill="1" applyBorder="1" applyAlignment="1" applyProtection="1">
      <alignment horizontal="center"/>
    </xf>
    <xf numFmtId="0" fontId="15" fillId="15" borderId="23" xfId="1" applyFont="1" applyFill="1" applyBorder="1" applyAlignment="1" applyProtection="1">
      <alignment horizontal="center"/>
    </xf>
    <xf numFmtId="0" fontId="15" fillId="15" borderId="24" xfId="1" applyFont="1" applyFill="1" applyBorder="1" applyAlignment="1" applyProtection="1">
      <alignment wrapText="1"/>
    </xf>
    <xf numFmtId="164" fontId="15" fillId="15" borderId="0" xfId="1" applyNumberFormat="1" applyFont="1" applyFill="1" applyBorder="1" applyAlignment="1" applyProtection="1">
      <alignment horizontal="center"/>
    </xf>
    <xf numFmtId="0" fontId="15" fillId="15" borderId="24" xfId="1" applyFont="1" applyFill="1" applyBorder="1" applyAlignment="1" applyProtection="1">
      <alignment horizontal="left"/>
    </xf>
    <xf numFmtId="164" fontId="4" fillId="17" borderId="0" xfId="1" applyNumberFormat="1" applyFont="1" applyFill="1" applyBorder="1" applyProtection="1"/>
    <xf numFmtId="1" fontId="5" fillId="18" borderId="0" xfId="1" applyNumberFormat="1" applyFont="1" applyFill="1" applyBorder="1" applyAlignment="1" applyProtection="1">
      <alignment horizontal="center"/>
    </xf>
    <xf numFmtId="1" fontId="5" fillId="19" borderId="0" xfId="1" applyNumberFormat="1" applyFont="1" applyFill="1" applyBorder="1" applyAlignment="1" applyProtection="1">
      <alignment horizontal="center"/>
    </xf>
    <xf numFmtId="1" fontId="5" fillId="20" borderId="0" xfId="1" applyNumberFormat="1" applyFont="1" applyFill="1" applyBorder="1" applyAlignment="1" applyProtection="1">
      <alignment horizontal="center"/>
    </xf>
    <xf numFmtId="2" fontId="5" fillId="21" borderId="0" xfId="1" applyNumberFormat="1" applyFont="1" applyFill="1" applyBorder="1" applyAlignment="1" applyProtection="1">
      <alignment horizontal="center"/>
    </xf>
    <xf numFmtId="1" fontId="5" fillId="22" borderId="0" xfId="1" applyNumberFormat="1" applyFont="1" applyFill="1" applyBorder="1" applyAlignment="1" applyProtection="1">
      <alignment horizontal="center"/>
    </xf>
    <xf numFmtId="1" fontId="5" fillId="23" borderId="0" xfId="1" applyNumberFormat="1" applyFont="1" applyFill="1" applyBorder="1" applyAlignment="1" applyProtection="1">
      <alignment horizontal="center"/>
    </xf>
    <xf numFmtId="1" fontId="5" fillId="24" borderId="0" xfId="1" applyNumberFormat="1" applyFont="1" applyFill="1" applyBorder="1" applyAlignment="1" applyProtection="1">
      <alignment horizontal="center"/>
    </xf>
    <xf numFmtId="1" fontId="5" fillId="25" borderId="0" xfId="1" applyNumberFormat="1" applyFont="1" applyFill="1" applyBorder="1" applyAlignment="1" applyProtection="1">
      <alignment horizontal="center"/>
    </xf>
    <xf numFmtId="2" fontId="7" fillId="26" borderId="0" xfId="1" applyNumberFormat="1" applyFont="1" applyFill="1" applyBorder="1" applyAlignment="1" applyProtection="1">
      <alignment horizontal="center"/>
    </xf>
    <xf numFmtId="0" fontId="5" fillId="27" borderId="0" xfId="1" applyFont="1" applyFill="1" applyBorder="1" applyAlignment="1" applyProtection="1">
      <alignment horizontal="center"/>
    </xf>
    <xf numFmtId="1" fontId="15" fillId="15" borderId="32" xfId="1" applyNumberFormat="1" applyFont="1" applyFill="1" applyBorder="1" applyAlignment="1" applyProtection="1">
      <alignment horizontal="center"/>
    </xf>
    <xf numFmtId="0" fontId="15" fillId="15" borderId="33" xfId="1" applyFont="1" applyFill="1" applyBorder="1" applyProtection="1"/>
    <xf numFmtId="164" fontId="17" fillId="15" borderId="1" xfId="1" applyNumberFormat="1" applyFont="1" applyFill="1" applyBorder="1" applyAlignment="1" applyProtection="1">
      <alignment horizontal="center"/>
    </xf>
    <xf numFmtId="0" fontId="17" fillId="15" borderId="33" xfId="1" applyFont="1" applyFill="1" applyBorder="1" applyProtection="1"/>
    <xf numFmtId="0" fontId="14" fillId="16" borderId="34" xfId="0" applyFont="1" applyFill="1" applyBorder="1" applyAlignment="1" applyProtection="1">
      <alignment horizontal="center" vertical="center" wrapText="1"/>
    </xf>
    <xf numFmtId="0" fontId="14" fillId="16" borderId="35" xfId="0" applyFont="1" applyFill="1" applyBorder="1" applyAlignment="1" applyProtection="1">
      <alignment horizontal="center" vertical="center" wrapText="1"/>
    </xf>
    <xf numFmtId="1" fontId="17" fillId="28" borderId="19" xfId="1" applyNumberFormat="1" applyFont="1" applyFill="1" applyBorder="1" applyAlignment="1" applyProtection="1">
      <alignment horizontal="center"/>
    </xf>
    <xf numFmtId="0" fontId="17" fillId="28" borderId="20" xfId="1" applyFont="1" applyFill="1" applyBorder="1" applyAlignment="1" applyProtection="1">
      <alignment horizontal="left"/>
    </xf>
    <xf numFmtId="0" fontId="14" fillId="16" borderId="36" xfId="0" applyFont="1" applyFill="1" applyBorder="1" applyAlignment="1" applyProtection="1">
      <alignment horizontal="center" vertical="center" wrapText="1"/>
    </xf>
    <xf numFmtId="1" fontId="15" fillId="28" borderId="23" xfId="1" applyNumberFormat="1" applyFont="1" applyFill="1" applyBorder="1" applyAlignment="1" applyProtection="1">
      <alignment horizontal="center"/>
    </xf>
    <xf numFmtId="0" fontId="15" fillId="28" borderId="24" xfId="1" applyFont="1" applyFill="1" applyBorder="1" applyProtection="1"/>
    <xf numFmtId="0" fontId="12" fillId="0" borderId="37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4" fillId="16" borderId="9" xfId="0" applyFont="1" applyFill="1" applyBorder="1" applyAlignment="1" applyProtection="1">
      <alignment horizontal="center" vertical="center" wrapText="1"/>
    </xf>
    <xf numFmtId="0" fontId="14" fillId="16" borderId="10" xfId="0" applyFont="1" applyFill="1" applyBorder="1" applyAlignment="1" applyProtection="1">
      <alignment horizontal="center" vertical="center" wrapText="1"/>
    </xf>
    <xf numFmtId="2" fontId="15" fillId="29" borderId="19" xfId="1" applyNumberFormat="1" applyFont="1" applyFill="1" applyBorder="1" applyAlignment="1" applyProtection="1">
      <alignment horizontal="center"/>
    </xf>
    <xf numFmtId="0" fontId="15" fillId="29" borderId="20" xfId="1" applyFont="1" applyFill="1" applyBorder="1" applyAlignment="1" applyProtection="1">
      <alignment wrapText="1"/>
    </xf>
    <xf numFmtId="1" fontId="5" fillId="30" borderId="0" xfId="1" applyNumberFormat="1" applyFont="1" applyFill="1" applyBorder="1" applyAlignment="1" applyProtection="1">
      <alignment horizontal="center"/>
    </xf>
    <xf numFmtId="1" fontId="5" fillId="31" borderId="0" xfId="1" applyNumberFormat="1" applyFont="1" applyFill="1" applyBorder="1" applyAlignment="1" applyProtection="1">
      <alignment horizontal="center"/>
    </xf>
    <xf numFmtId="1" fontId="5" fillId="32" borderId="0" xfId="1" applyNumberFormat="1" applyFont="1" applyFill="1" applyBorder="1" applyAlignment="1" applyProtection="1">
      <alignment horizontal="center"/>
    </xf>
    <xf numFmtId="2" fontId="5" fillId="33" borderId="0" xfId="1" applyNumberFormat="1" applyFont="1" applyFill="1" applyBorder="1" applyAlignment="1" applyProtection="1">
      <alignment horizontal="center"/>
    </xf>
    <xf numFmtId="1" fontId="5" fillId="34" borderId="0" xfId="1" applyNumberFormat="1" applyFont="1" applyFill="1" applyBorder="1" applyAlignment="1" applyProtection="1">
      <alignment horizontal="center"/>
    </xf>
    <xf numFmtId="1" fontId="5" fillId="35" borderId="0" xfId="1" applyNumberFormat="1" applyFont="1" applyFill="1" applyBorder="1" applyAlignment="1" applyProtection="1">
      <alignment horizontal="center"/>
    </xf>
    <xf numFmtId="1" fontId="5" fillId="15" borderId="0" xfId="1" applyNumberFormat="1" applyFont="1" applyFill="1" applyBorder="1" applyAlignment="1" applyProtection="1">
      <alignment horizontal="center"/>
    </xf>
    <xf numFmtId="0" fontId="6" fillId="36" borderId="0" xfId="0" applyFont="1" applyFill="1" applyBorder="1" applyAlignment="1" applyProtection="1">
      <alignment horizontal="center" vertical="center" wrapText="1"/>
    </xf>
    <xf numFmtId="2" fontId="7" fillId="37" borderId="0" xfId="1" applyNumberFormat="1" applyFont="1" applyFill="1" applyBorder="1" applyAlignment="1" applyProtection="1">
      <alignment horizontal="center"/>
    </xf>
    <xf numFmtId="0" fontId="5" fillId="38" borderId="0" xfId="1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left" vertical="center" wrapText="1"/>
      <protection locked="0"/>
    </xf>
    <xf numFmtId="0" fontId="18" fillId="0" borderId="41" xfId="0" applyFont="1" applyFill="1" applyBorder="1" applyAlignment="1" applyProtection="1">
      <alignment horizontal="left" vertical="center" wrapText="1"/>
      <protection locked="0"/>
    </xf>
    <xf numFmtId="0" fontId="11" fillId="0" borderId="42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left" vertical="center"/>
      <protection locked="0"/>
    </xf>
    <xf numFmtId="0" fontId="18" fillId="0" borderId="41" xfId="0" applyFont="1" applyFill="1" applyBorder="1" applyAlignment="1" applyProtection="1">
      <alignment horizontal="left" vertical="center"/>
      <protection locked="0"/>
    </xf>
    <xf numFmtId="0" fontId="15" fillId="28" borderId="23" xfId="1" applyFont="1" applyFill="1" applyBorder="1" applyAlignment="1" applyProtection="1">
      <alignment horizontal="center"/>
    </xf>
    <xf numFmtId="0" fontId="15" fillId="28" borderId="24" xfId="1" applyFont="1" applyFill="1" applyBorder="1" applyAlignment="1" applyProtection="1">
      <alignment wrapText="1"/>
    </xf>
    <xf numFmtId="164" fontId="15" fillId="29" borderId="23" xfId="1" applyNumberFormat="1" applyFont="1" applyFill="1" applyBorder="1" applyAlignment="1" applyProtection="1">
      <alignment horizontal="center"/>
    </xf>
    <xf numFmtId="0" fontId="15" fillId="29" borderId="24" xfId="1" applyFont="1" applyFill="1" applyBorder="1" applyAlignment="1" applyProtection="1">
      <alignment horizontal="left"/>
    </xf>
    <xf numFmtId="1" fontId="15" fillId="28" borderId="32" xfId="1" applyNumberFormat="1" applyFont="1" applyFill="1" applyBorder="1" applyAlignment="1" applyProtection="1">
      <alignment horizontal="center"/>
    </xf>
    <xf numFmtId="0" fontId="15" fillId="28" borderId="33" xfId="1" applyFont="1" applyFill="1" applyBorder="1" applyProtection="1"/>
    <xf numFmtId="164" fontId="17" fillId="29" borderId="32" xfId="1" applyNumberFormat="1" applyFont="1" applyFill="1" applyBorder="1" applyAlignment="1" applyProtection="1">
      <alignment horizontal="center"/>
    </xf>
    <xf numFmtId="0" fontId="17" fillId="29" borderId="33" xfId="1" applyFont="1" applyFill="1" applyBorder="1" applyProtection="1"/>
    <xf numFmtId="0" fontId="18" fillId="0" borderId="8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1" fontId="11" fillId="0" borderId="43" xfId="0" applyNumberFormat="1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0" fillId="0" borderId="24" xfId="0" applyFill="1" applyBorder="1" applyProtection="1"/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vertical="center"/>
    </xf>
    <xf numFmtId="1" fontId="17" fillId="0" borderId="0" xfId="1" applyNumberFormat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vertical="center"/>
      <protection locked="0"/>
    </xf>
    <xf numFmtId="0" fontId="14" fillId="16" borderId="44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horizontal="center" vertical="center"/>
    </xf>
    <xf numFmtId="0" fontId="14" fillId="16" borderId="45" xfId="0" applyFont="1" applyFill="1" applyBorder="1" applyAlignment="1" applyProtection="1">
      <alignment horizontal="center" vertical="center" wrapText="1"/>
    </xf>
    <xf numFmtId="0" fontId="14" fillId="16" borderId="46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14" fillId="16" borderId="47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Protection="1"/>
    <xf numFmtId="0" fontId="1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vertical="center"/>
    </xf>
    <xf numFmtId="1" fontId="13" fillId="0" borderId="0" xfId="1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48" xfId="0" applyFont="1" applyFill="1" applyBorder="1" applyAlignment="1" applyProtection="1">
      <alignment horizontal="left" vertical="center" wrapText="1"/>
      <protection locked="0"/>
    </xf>
    <xf numFmtId="0" fontId="18" fillId="0" borderId="49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/>
    </xf>
    <xf numFmtId="0" fontId="12" fillId="0" borderId="5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Protection="1"/>
    <xf numFmtId="0" fontId="0" fillId="39" borderId="19" xfId="0" applyFill="1" applyBorder="1" applyProtection="1"/>
    <xf numFmtId="0" fontId="0" fillId="39" borderId="5" xfId="0" applyFill="1" applyBorder="1" applyProtection="1"/>
    <xf numFmtId="0" fontId="19" fillId="39" borderId="5" xfId="0" applyFont="1" applyFill="1" applyBorder="1" applyAlignment="1" applyProtection="1"/>
    <xf numFmtId="0" fontId="10" fillId="39" borderId="5" xfId="0" applyFont="1" applyFill="1" applyBorder="1" applyAlignment="1" applyProtection="1"/>
    <xf numFmtId="1" fontId="20" fillId="39" borderId="5" xfId="0" applyNumberFormat="1" applyFont="1" applyFill="1" applyBorder="1" applyAlignment="1" applyProtection="1">
      <alignment horizontal="center"/>
    </xf>
    <xf numFmtId="0" fontId="10" fillId="39" borderId="5" xfId="0" applyFont="1" applyFill="1" applyBorder="1" applyAlignment="1" applyProtection="1">
      <alignment horizontal="right"/>
    </xf>
    <xf numFmtId="0" fontId="10" fillId="39" borderId="20" xfId="0" applyFont="1" applyFill="1" applyBorder="1" applyAlignment="1" applyProtection="1">
      <alignment horizontal="right"/>
    </xf>
    <xf numFmtId="0" fontId="0" fillId="39" borderId="23" xfId="0" applyFill="1" applyBorder="1" applyProtection="1"/>
    <xf numFmtId="0" fontId="0" fillId="39" borderId="0" xfId="0" applyFill="1" applyBorder="1" applyProtection="1"/>
    <xf numFmtId="0" fontId="20" fillId="39" borderId="0" xfId="0" applyFont="1" applyFill="1" applyBorder="1" applyAlignment="1" applyProtection="1">
      <alignment horizontal="left"/>
    </xf>
    <xf numFmtId="1" fontId="20" fillId="39" borderId="0" xfId="0" applyNumberFormat="1" applyFont="1" applyFill="1" applyBorder="1" applyAlignment="1" applyProtection="1">
      <alignment horizontal="left"/>
    </xf>
    <xf numFmtId="0" fontId="10" fillId="39" borderId="0" xfId="0" applyFont="1" applyFill="1" applyBorder="1" applyAlignment="1" applyProtection="1">
      <alignment horizontal="right"/>
    </xf>
    <xf numFmtId="1" fontId="20" fillId="39" borderId="0" xfId="0" applyNumberFormat="1" applyFont="1" applyFill="1" applyBorder="1" applyAlignment="1" applyProtection="1">
      <alignment horizontal="left"/>
    </xf>
    <xf numFmtId="0" fontId="10" fillId="39" borderId="0" xfId="0" applyFont="1" applyFill="1" applyBorder="1" applyAlignment="1" applyProtection="1">
      <alignment horizontal="right"/>
    </xf>
    <xf numFmtId="1" fontId="20" fillId="39" borderId="0" xfId="0" applyNumberFormat="1" applyFont="1" applyFill="1" applyBorder="1" applyAlignment="1" applyProtection="1">
      <alignment horizontal="center"/>
    </xf>
    <xf numFmtId="0" fontId="10" fillId="39" borderId="24" xfId="0" applyFont="1" applyFill="1" applyBorder="1" applyAlignment="1" applyProtection="1">
      <alignment horizontal="right"/>
    </xf>
    <xf numFmtId="0" fontId="20" fillId="39" borderId="0" xfId="0" applyFont="1" applyFill="1" applyBorder="1" applyAlignment="1" applyProtection="1">
      <alignment horizontal="left"/>
    </xf>
    <xf numFmtId="0" fontId="10" fillId="39" borderId="0" xfId="0" applyFont="1" applyFill="1" applyBorder="1" applyAlignment="1" applyProtection="1">
      <alignment horizontal="right" wrapText="1"/>
    </xf>
    <xf numFmtId="0" fontId="21" fillId="39" borderId="0" xfId="0" applyFont="1" applyFill="1" applyBorder="1" applyAlignment="1" applyProtection="1">
      <alignment horizontal="center"/>
    </xf>
    <xf numFmtId="1" fontId="21" fillId="39" borderId="0" xfId="0" applyNumberFormat="1" applyFont="1" applyFill="1" applyBorder="1" applyAlignment="1" applyProtection="1">
      <alignment horizontal="center"/>
    </xf>
    <xf numFmtId="0" fontId="0" fillId="39" borderId="32" xfId="0" applyFill="1" applyBorder="1" applyProtection="1"/>
    <xf numFmtId="0" fontId="0" fillId="39" borderId="1" xfId="0" applyFill="1" applyBorder="1" applyProtection="1"/>
    <xf numFmtId="0" fontId="20" fillId="39" borderId="1" xfId="0" applyFont="1" applyFill="1" applyBorder="1" applyAlignment="1" applyProtection="1">
      <alignment horizontal="left"/>
    </xf>
    <xf numFmtId="1" fontId="20" fillId="39" borderId="1" xfId="0" applyNumberFormat="1" applyFont="1" applyFill="1" applyBorder="1" applyAlignment="1" applyProtection="1">
      <alignment horizontal="left"/>
    </xf>
    <xf numFmtId="0" fontId="10" fillId="39" borderId="1" xfId="0" applyFont="1" applyFill="1" applyBorder="1" applyAlignment="1" applyProtection="1">
      <alignment horizontal="right"/>
    </xf>
    <xf numFmtId="0" fontId="10" fillId="39" borderId="1" xfId="0" applyFont="1" applyFill="1" applyBorder="1" applyAlignment="1" applyProtection="1">
      <alignment horizontal="right" wrapText="1"/>
    </xf>
    <xf numFmtId="1" fontId="20" fillId="39" borderId="1" xfId="0" applyNumberFormat="1" applyFont="1" applyFill="1" applyBorder="1" applyAlignment="1" applyProtection="1">
      <alignment horizontal="center"/>
    </xf>
    <xf numFmtId="0" fontId="10" fillId="39" borderId="1" xfId="0" applyFont="1" applyFill="1" applyBorder="1" applyAlignment="1" applyProtection="1">
      <alignment horizontal="right"/>
    </xf>
    <xf numFmtId="0" fontId="10" fillId="39" borderId="33" xfId="0" applyFont="1" applyFill="1" applyBorder="1" applyAlignment="1" applyProtection="1">
      <alignment horizontal="right"/>
    </xf>
    <xf numFmtId="0" fontId="22" fillId="40" borderId="19" xfId="0" applyFont="1" applyFill="1" applyBorder="1" applyAlignment="1" applyProtection="1">
      <alignment horizontal="center" vertical="center" wrapText="1"/>
    </xf>
    <xf numFmtId="0" fontId="22" fillId="40" borderId="5" xfId="0" applyFont="1" applyFill="1" applyBorder="1" applyAlignment="1" applyProtection="1">
      <alignment horizontal="center" vertical="center" wrapText="1"/>
    </xf>
    <xf numFmtId="0" fontId="0" fillId="40" borderId="0" xfId="0" applyFill="1" applyBorder="1" applyProtection="1"/>
    <xf numFmtId="0" fontId="0" fillId="40" borderId="0" xfId="0" applyFill="1" applyBorder="1" applyAlignment="1" applyProtection="1">
      <alignment horizontal="center"/>
    </xf>
    <xf numFmtId="0" fontId="23" fillId="40" borderId="0" xfId="0" applyFont="1" applyFill="1" applyBorder="1" applyAlignment="1" applyProtection="1">
      <alignment horizontal="center"/>
    </xf>
    <xf numFmtId="0" fontId="24" fillId="40" borderId="24" xfId="0" applyFont="1" applyFill="1" applyBorder="1" applyAlignment="1" applyProtection="1">
      <alignment horizontal="right"/>
    </xf>
    <xf numFmtId="0" fontId="22" fillId="40" borderId="23" xfId="0" applyFont="1" applyFill="1" applyBorder="1" applyAlignment="1" applyProtection="1">
      <alignment horizontal="center" vertical="center" wrapText="1"/>
    </xf>
    <xf numFmtId="0" fontId="22" fillId="40" borderId="0" xfId="0" applyFont="1" applyFill="1" applyBorder="1" applyAlignment="1" applyProtection="1">
      <alignment horizontal="center" vertical="center" wrapText="1"/>
    </xf>
    <xf numFmtId="2" fontId="25" fillId="40" borderId="0" xfId="0" applyNumberFormat="1" applyFont="1" applyFill="1" applyBorder="1" applyAlignment="1" applyProtection="1">
      <alignment horizontal="left"/>
    </xf>
    <xf numFmtId="0" fontId="24" fillId="40" borderId="0" xfId="0" applyFont="1" applyFill="1" applyBorder="1" applyAlignment="1" applyProtection="1">
      <alignment horizontal="right"/>
    </xf>
    <xf numFmtId="0" fontId="24" fillId="40" borderId="24" xfId="0" applyFont="1" applyFill="1" applyBorder="1" applyAlignment="1" applyProtection="1">
      <alignment horizontal="right"/>
    </xf>
    <xf numFmtId="0" fontId="25" fillId="4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2" fillId="40" borderId="32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0" fillId="40" borderId="1" xfId="0" applyFill="1" applyBorder="1" applyProtection="1"/>
    <xf numFmtId="0" fontId="0" fillId="40" borderId="1" xfId="0" applyFill="1" applyBorder="1" applyAlignment="1" applyProtection="1">
      <alignment horizontal="center"/>
    </xf>
    <xf numFmtId="0" fontId="25" fillId="40" borderId="1" xfId="0" applyFont="1" applyFill="1" applyBorder="1" applyAlignment="1" applyProtection="1">
      <protection locked="0"/>
    </xf>
    <xf numFmtId="0" fontId="1" fillId="40" borderId="1" xfId="0" applyFont="1" applyFill="1" applyBorder="1" applyAlignment="1" applyProtection="1">
      <alignment horizontal="left"/>
      <protection locked="0"/>
    </xf>
    <xf numFmtId="0" fontId="24" fillId="40" borderId="1" xfId="0" applyFont="1" applyFill="1" applyBorder="1" applyAlignment="1" applyProtection="1">
      <alignment horizontal="right"/>
    </xf>
    <xf numFmtId="0" fontId="24" fillId="40" borderId="33" xfId="0" applyFont="1" applyFill="1" applyBorder="1" applyAlignment="1" applyProtection="1">
      <alignment horizontal="right"/>
    </xf>
  </cellXfs>
  <cellStyles count="2">
    <cellStyle name="Normal" xfId="0" builtinId="0"/>
    <cellStyle name="Normal 2 2 2" xfId="1"/>
  </cellStyles>
  <dxfs count="6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53897</xdr:colOff>
      <xdr:row>1</xdr:row>
      <xdr:rowOff>37867</xdr:rowOff>
    </xdr:from>
    <xdr:to>
      <xdr:col>26</xdr:col>
      <xdr:colOff>377747</xdr:colOff>
      <xdr:row>4</xdr:row>
      <xdr:rowOff>104542</xdr:rowOff>
    </xdr:to>
    <xdr:pic>
      <xdr:nvPicPr>
        <xdr:cNvPr id="2" name="Picture 1" descr="3b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-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097" y="228367"/>
          <a:ext cx="11906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AX53"/>
  <sheetViews>
    <sheetView tabSelected="1" topLeftCell="A22" zoomScaleNormal="100" workbookViewId="0">
      <selection activeCell="AC43" sqref="AC43"/>
    </sheetView>
  </sheetViews>
  <sheetFormatPr defaultRowHeight="15" x14ac:dyDescent="0.25"/>
  <cols>
    <col min="1" max="1" width="0.85546875" style="1" customWidth="1"/>
    <col min="2" max="2" width="8.5703125" style="1" customWidth="1"/>
    <col min="3" max="3" width="8.7109375" style="1" customWidth="1"/>
    <col min="4" max="4" width="18.7109375" style="1" customWidth="1"/>
    <col min="5" max="9" width="2.85546875" style="1" customWidth="1"/>
    <col min="10" max="10" width="1" style="1" customWidth="1"/>
    <col min="11" max="21" width="9.7109375" style="1" hidden="1" customWidth="1"/>
    <col min="22" max="22" width="17.42578125" style="1" hidden="1" customWidth="1"/>
    <col min="23" max="25" width="9.7109375" style="1" hidden="1" customWidth="1"/>
    <col min="26" max="26" width="4.140625" style="1" hidden="1" customWidth="1"/>
    <col min="27" max="27" width="8.5703125" style="1" customWidth="1"/>
    <col min="28" max="28" width="8.7109375" style="1" customWidth="1"/>
    <col min="29" max="29" width="20.42578125" style="1" customWidth="1"/>
    <col min="30" max="34" width="2.85546875" style="1" customWidth="1"/>
    <col min="35" max="35" width="2" style="1" customWidth="1"/>
    <col min="36" max="46" width="9.140625" style="1" hidden="1" customWidth="1"/>
    <col min="47" max="47" width="14.42578125" style="1" hidden="1" customWidth="1"/>
    <col min="48" max="48" width="9.140625" style="1" hidden="1" customWidth="1"/>
    <col min="49" max="49" width="13.28515625" style="1" hidden="1" customWidth="1"/>
    <col min="50" max="50" width="8" style="1" hidden="1" customWidth="1"/>
    <col min="51" max="16384" width="9.140625" style="1"/>
  </cols>
  <sheetData>
    <row r="1" spans="2:50" ht="6.75" customHeight="1" thickBot="1" x14ac:dyDescent="0.3"/>
    <row r="2" spans="2:50" ht="14.45" customHeight="1" x14ac:dyDescent="0.25">
      <c r="B2" s="262" t="s">
        <v>121</v>
      </c>
      <c r="C2" s="261"/>
      <c r="D2" s="260"/>
      <c r="E2" s="260"/>
      <c r="F2" s="260"/>
      <c r="G2" s="260"/>
      <c r="H2" s="259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7"/>
      <c r="AA2" s="257"/>
      <c r="AB2" s="256" t="s">
        <v>120</v>
      </c>
      <c r="AC2" s="256"/>
      <c r="AD2" s="256"/>
      <c r="AE2" s="256"/>
      <c r="AF2" s="256"/>
      <c r="AG2" s="256"/>
      <c r="AH2" s="255"/>
    </row>
    <row r="3" spans="2:50" ht="14.45" customHeight="1" x14ac:dyDescent="0.25">
      <c r="B3" s="252" t="s">
        <v>119</v>
      </c>
      <c r="C3" s="251"/>
      <c r="D3" s="254"/>
      <c r="E3" s="254"/>
      <c r="F3" s="254"/>
      <c r="G3" s="254"/>
      <c r="H3" s="253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4"/>
      <c r="AA3" s="244"/>
      <c r="AB3" s="249"/>
      <c r="AC3" s="249"/>
      <c r="AD3" s="249"/>
      <c r="AE3" s="249"/>
      <c r="AF3" s="249"/>
      <c r="AG3" s="249"/>
      <c r="AH3" s="248"/>
    </row>
    <row r="4" spans="2:50" ht="14.45" customHeight="1" x14ac:dyDescent="0.25">
      <c r="B4" s="252" t="s">
        <v>118</v>
      </c>
      <c r="C4" s="251"/>
      <c r="D4" s="250" t="str">
        <f>IFERROR(ROUND(W12+W20+W28+W39+AV12+AV20+AV28+AV39+W44+AV44,2)/(W13+W21+W29+W40+AV13+AV21+AV29+AV40+AV45+W45)," ")</f>
        <v xml:space="preserve"> </v>
      </c>
      <c r="E4" s="250"/>
      <c r="F4" s="250"/>
      <c r="G4" s="250"/>
      <c r="H4" s="250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4"/>
      <c r="AA4" s="244"/>
      <c r="AB4" s="249"/>
      <c r="AC4" s="249"/>
      <c r="AD4" s="249"/>
      <c r="AE4" s="249"/>
      <c r="AF4" s="249"/>
      <c r="AG4" s="249"/>
      <c r="AH4" s="248"/>
    </row>
    <row r="5" spans="2:50" ht="14.45" customHeight="1" thickBot="1" x14ac:dyDescent="0.3">
      <c r="B5" s="247"/>
      <c r="C5" s="246" t="str">
        <f>IF(AND(D4&gt;1.99,E9=0,AD8=0),"Öğrenci Mezuniyete Hak Kazanmıştır"," ")</f>
        <v xml:space="preserve"> </v>
      </c>
      <c r="D5" s="246"/>
      <c r="E5" s="246"/>
      <c r="F5" s="246"/>
      <c r="G5" s="246"/>
      <c r="H5" s="246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4"/>
      <c r="AA5" s="244"/>
      <c r="AB5" s="243"/>
      <c r="AC5" s="243"/>
      <c r="AD5" s="243"/>
      <c r="AE5" s="243"/>
      <c r="AF5" s="243"/>
      <c r="AG5" s="243"/>
      <c r="AH5" s="242"/>
    </row>
    <row r="6" spans="2:50" x14ac:dyDescent="0.25">
      <c r="B6" s="241" t="s">
        <v>117</v>
      </c>
      <c r="C6" s="240"/>
      <c r="D6" s="240"/>
      <c r="E6" s="239">
        <f>SUM(U12:U52)+SUM(AT12:AT52)</f>
        <v>0</v>
      </c>
      <c r="F6" s="239"/>
      <c r="G6" s="238" t="s">
        <v>116</v>
      </c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4"/>
      <c r="AC6" s="237" t="s">
        <v>115</v>
      </c>
      <c r="AD6" s="236">
        <f>Y16+Y24+Y32+Y43+AX43+AX32+AX24+AX16+Y48+AX48</f>
        <v>0</v>
      </c>
      <c r="AE6" s="235"/>
      <c r="AF6" s="234"/>
      <c r="AG6" s="234"/>
      <c r="AH6" s="233"/>
    </row>
    <row r="7" spans="2:50" x14ac:dyDescent="0.25">
      <c r="B7" s="228" t="s">
        <v>114</v>
      </c>
      <c r="C7" s="226"/>
      <c r="D7" s="226"/>
      <c r="E7" s="232">
        <f>W14+W22+W30+W41+AV14+AV22+AV30+AV41</f>
        <v>0</v>
      </c>
      <c r="F7" s="231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25">
        <f>Y15+Y23+Y31+Y42+AX15+AX23+AX31+AX42</f>
        <v>0</v>
      </c>
      <c r="AC7" s="224" t="s">
        <v>113</v>
      </c>
      <c r="AD7" s="225">
        <f>Y14+Y22+Y30+Y41+AX41+AX30+AX22+AX14</f>
        <v>0</v>
      </c>
      <c r="AE7" s="229"/>
      <c r="AF7" s="221"/>
      <c r="AG7" s="221"/>
      <c r="AH7" s="220"/>
    </row>
    <row r="8" spans="2:50" x14ac:dyDescent="0.25">
      <c r="B8" s="228" t="s">
        <v>112</v>
      </c>
      <c r="C8" s="226"/>
      <c r="D8" s="226"/>
      <c r="E8" s="227">
        <f>W14+W22+W29+W41+AV41+AV30+AV22+AV14</f>
        <v>0</v>
      </c>
      <c r="F8" s="227"/>
      <c r="G8" s="226" t="s">
        <v>111</v>
      </c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5">
        <f>44-AB7</f>
        <v>44</v>
      </c>
      <c r="AC8" s="224" t="s">
        <v>110</v>
      </c>
      <c r="AD8" s="223">
        <f>Y12+Y20+Y28+Y39+AX39+AX28+AX20+AX12+Y44+AX44</f>
        <v>0</v>
      </c>
      <c r="AE8" s="222"/>
      <c r="AF8" s="221"/>
      <c r="AG8" s="221"/>
      <c r="AH8" s="220"/>
    </row>
    <row r="9" spans="2:50" ht="15.75" thickBot="1" x14ac:dyDescent="0.3">
      <c r="B9" s="219" t="s">
        <v>109</v>
      </c>
      <c r="C9" s="218"/>
      <c r="D9" s="218"/>
      <c r="E9" s="217">
        <f>129-E7</f>
        <v>129</v>
      </c>
      <c r="F9" s="217"/>
      <c r="G9" s="214"/>
      <c r="H9" s="214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5" t="str">
        <f>IF(AND((Y13+Y21+Y29+Y40+AX13+AX21+AX29+AX40)&gt;0,AD8&gt;0),"DİKKAT: Öğrencinin almak zorunda olduğu F ve W dersleri var.",IF((Y13+Y21+Y29+Y40+AX13+AX21+AX29+AX40)&gt;0,"DİKKAT: Öğrencinin almak zorunda olduğu W dersi var.",IF(AD8&gt;0,"DİKKAT: Öğrencinin almak zorunda olduğu F dersi var."," ")))</f>
        <v xml:space="preserve"> </v>
      </c>
      <c r="AB9" s="214"/>
      <c r="AC9" s="214"/>
      <c r="AD9" s="214"/>
      <c r="AE9" s="214"/>
      <c r="AF9" s="214"/>
      <c r="AG9" s="214"/>
      <c r="AH9" s="213"/>
    </row>
    <row r="10" spans="2:50" ht="2.25" customHeight="1" thickBot="1" x14ac:dyDescent="0.3">
      <c r="J10" s="212"/>
    </row>
    <row r="11" spans="2:50" ht="15.75" thickBot="1" x14ac:dyDescent="0.3">
      <c r="B11" s="157">
        <f>6-Y15</f>
        <v>6</v>
      </c>
      <c r="C11" s="156" t="s">
        <v>108</v>
      </c>
      <c r="D11" s="156"/>
      <c r="E11" s="156"/>
      <c r="F11" s="156"/>
      <c r="G11" s="156"/>
      <c r="H11" s="156"/>
      <c r="I11" s="155"/>
      <c r="J11" s="158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Z11" s="205"/>
      <c r="AA11" s="157">
        <f>6-AX15</f>
        <v>6</v>
      </c>
      <c r="AB11" s="156" t="s">
        <v>107</v>
      </c>
      <c r="AC11" s="156"/>
      <c r="AD11" s="156"/>
      <c r="AE11" s="156"/>
      <c r="AF11" s="156"/>
      <c r="AG11" s="156"/>
      <c r="AH11" s="155"/>
    </row>
    <row r="12" spans="2:50" ht="14.45" customHeight="1" x14ac:dyDescent="0.25">
      <c r="B12" s="139" t="s">
        <v>106</v>
      </c>
      <c r="C12" s="152" t="s">
        <v>105</v>
      </c>
      <c r="D12" s="152"/>
      <c r="E12" s="34"/>
      <c r="F12" s="34"/>
      <c r="G12" s="34"/>
      <c r="H12" s="34"/>
      <c r="I12" s="211"/>
      <c r="J12" s="80"/>
      <c r="K12" s="133" t="str">
        <f>IF(OR(I12="AA",I12="BA",I12="BB",I12="CB",I12="CC",I12="DC",I12="DD",I12="F",I12="I",I12="FA",I12="FF",I12="W",I12="T"),I12,IF(OR(H12="AA",H12="BA",H12="BB",H12="CB",H12="CC",H12="DC",H12="DD",H12="F",H12="I",H12="FA",H12="FF",H12="W",H12="T"),H12,IF(OR(G12="AA",G12="BA",G12="BB",G12="CB",G12="CC",G12="DC",G12="DD",G12="F",G12="I",G12="FA",G12="FF",G12="W",G12="T"),G12,IF(OR(F12="AA",F12="BA",F12="BB",F12="CB",F12="CC",F12="DC",F12="DD",F12="F",F12="FA",F12="FF",F12="I",F12="W",F12="T"),F12,IF(OR(E12="AA",E12="BA",E12="BB",E12="CB",E12="CC",E12="DC",E12="DD",E12="F",E12="FA",E12="FF",E12="I",E12="W",E12="T"),E12,"")))))</f>
        <v/>
      </c>
      <c r="L12" s="132">
        <f>IF(K12="AA",4,IF(K12="BA",3.5,IF(K12="BB",3,IF(K12="CB",2.5,IF(K12="CC",2,IF(K12="DC",1.5,IF(K12="DD",1,0)))))))</f>
        <v>0</v>
      </c>
      <c r="M12" s="131">
        <v>3</v>
      </c>
      <c r="N12" s="130">
        <f>IF(OR(K12="T",K12="W",K12="I", K12=""),0,1)</f>
        <v>0</v>
      </c>
      <c r="O12" s="129">
        <f>IF(OR(K12="AA",K12="BA",K12="BB",K12="CB",K12="CC",K12="DC",K12="DD",K12="T"),1,0)</f>
        <v>0</v>
      </c>
      <c r="P12" s="128">
        <f>N12*M12</f>
        <v>0</v>
      </c>
      <c r="Q12" s="127">
        <f>P12*L12</f>
        <v>0</v>
      </c>
      <c r="R12" s="126">
        <f>O12*M12</f>
        <v>0</v>
      </c>
      <c r="S12" s="125">
        <f>COUNTIF(E12:I12,"AA")+COUNTIF(E12:I12,"BA")+COUNTIF(E12:I12,"BB")+COUNTIF(E12:I12,"CB")+COUNTIF(E12:I12,"CC")+COUNTIF(E12:I12,"DC")+COUNTIF(E12:I12,"DD")+COUNTIF(E12:I12,"F")+COUNTIF(E12:I12,"I")+COUNTIF(E12:I12,"W")+COUNTIF(E12:I12,"T")+COUNTIF(E12:I12,"FF")+COUNTIF(E12:I12,"FA")</f>
        <v>0</v>
      </c>
      <c r="T12" s="124">
        <f>IF(S12&gt;0,S12-1,0)</f>
        <v>0</v>
      </c>
      <c r="U12" s="95">
        <f>(S12-T12)*M12</f>
        <v>0</v>
      </c>
      <c r="V12" s="151" t="s">
        <v>20</v>
      </c>
      <c r="W12" s="150">
        <f>SUM(Q12:Q17)</f>
        <v>0</v>
      </c>
      <c r="X12" s="149" t="s">
        <v>19</v>
      </c>
      <c r="Y12" s="148">
        <f>COUNTIF(K12:K17,"f")+COUNTIF(K12:K17,"fa")+COUNTIF(K12:K17,"ff")</f>
        <v>0</v>
      </c>
      <c r="Z12" s="153"/>
      <c r="AA12" s="139" t="s">
        <v>104</v>
      </c>
      <c r="AB12" s="152" t="s">
        <v>103</v>
      </c>
      <c r="AC12" s="152"/>
      <c r="AD12" s="34"/>
      <c r="AE12" s="34"/>
      <c r="AF12" s="34"/>
      <c r="AG12" s="210"/>
      <c r="AH12" s="191"/>
      <c r="AJ12" s="133" t="str">
        <f>IF(OR(AH12="AA",AH12="BA",AH12="BB",AH12="CB",AH12="CC",AH12="DC",AH12="DD",AH12="F",AH12="I",AH12="FA",AH12="FF",AH12="W",AH12="T"),AH12,IF(OR(AG12="AA",AG12="BA",AG12="BB",AG12="CB",AG12="CC",AG12="DC",AG12="DD",AG12="F",AG12="I",AG12="FA",AG12="FF",AG12="W",AG12="T"),AG12,IF(OR(AF12="AA",AF12="BA",AF12="BB",AF12="CB",AF12="CC",AF12="DC",AF12="DD",AF12="F",AF12="I",AF12="FA",AF12="FF",AF12="W",AF12="T"),AF12,IF(OR(AE12="AA",AE12="BA",AE12="BB",AE12="CB",AE12="CC",AE12="DC",AE12="DD",AE12="F",AE12="FA",AE12="FF",AE12="I",AE12="W",AE12="T"),AE12,IF(OR(AD12="AA",AD12="BA",AD12="BB",AD12="CB",AD12="CC",AD12="DC",AD12="DD",AD12="F",AD12="FA",AD12="FF",AD12="I",AD12="W",AD12="T"),AD12,"")))))</f>
        <v/>
      </c>
      <c r="AK12" s="132">
        <f>IF(AJ12="AA",4,IF(AJ12="BA",3.5,IF(AJ12="BB",3,IF(AJ12="CB",2.5,IF(AJ12="CC",2,IF(AJ12="DC",1.5,IF(AJ12="DD",1,0)))))))</f>
        <v>0</v>
      </c>
      <c r="AL12" s="131">
        <v>3</v>
      </c>
      <c r="AM12" s="130">
        <f>IF(OR(AJ12="T",AJ12="W",AJ12="I", AJ12=""),0,1)</f>
        <v>0</v>
      </c>
      <c r="AN12" s="129">
        <f>IF(OR(AJ12="AA",AJ12="BA",AJ12="BB",AJ12="CB",AJ12="CC",AJ12="DC",AJ12="DD",AJ12="T"),1,0)</f>
        <v>0</v>
      </c>
      <c r="AO12" s="128">
        <f>AM12*AL12</f>
        <v>0</v>
      </c>
      <c r="AP12" s="127">
        <f>AO12*AK12</f>
        <v>0</v>
      </c>
      <c r="AQ12" s="126">
        <f>AN12*AL12</f>
        <v>0</v>
      </c>
      <c r="AR12" s="125">
        <f>COUNTIF(AD12:AH12,"AA")+COUNTIF(AD12:AH12,"BA")+COUNTIF(AD12:AH12,"BB")+COUNTIF(AD12:AH12,"CB")+COUNTIF(AD12:AH12,"CC")+COUNTIF(AD12:AH12,"DC")+COUNTIF(AD12:AH12,"DD")+COUNTIF(AD12:AH12,"F")+COUNTIF(AD12:AH12,"I")+COUNTIF(AD12:AH12,"W")+COUNTIF(AD12:AH12,"T")+COUNTIF(AD12:AH12,"FF")+COUNTIF(AD12:AH12,"FA")</f>
        <v>0</v>
      </c>
      <c r="AS12" s="124">
        <f>IF(AR12&gt;0,AR12-1,0)</f>
        <v>0</v>
      </c>
      <c r="AT12" s="95">
        <f>(AR12-AS12)*AL12</f>
        <v>0</v>
      </c>
      <c r="AU12" s="151" t="s">
        <v>20</v>
      </c>
      <c r="AV12" s="150">
        <f>SUM(AP12:AP17)</f>
        <v>0</v>
      </c>
      <c r="AW12" s="149" t="s">
        <v>19</v>
      </c>
      <c r="AX12" s="148">
        <f>COUNTIF(AJ12:AJ17,"f")+COUNTIF(AJ12:AJ17,"fa")+COUNTIF(AJ12:AJ17,"ff")</f>
        <v>0</v>
      </c>
    </row>
    <row r="13" spans="2:50" ht="21" customHeight="1" x14ac:dyDescent="0.25">
      <c r="B13" s="139" t="s">
        <v>102</v>
      </c>
      <c r="C13" s="154" t="s">
        <v>101</v>
      </c>
      <c r="D13" s="154"/>
      <c r="E13" s="34"/>
      <c r="F13" s="34"/>
      <c r="G13" s="34"/>
      <c r="H13" s="34"/>
      <c r="I13" s="211"/>
      <c r="J13" s="80"/>
      <c r="K13" s="133" t="str">
        <f>IF(OR(I13="AA",I13="BA",I13="BB",I13="CB",I13="CC",I13="DC",I13="DD",I13="F",I13="I",I13="FA",I13="FF",I13="W",I13="T"),I13,IF(OR(H13="AA",H13="BA",H13="BB",H13="CB",H13="CC",H13="DC",H13="DD",H13="F",H13="I",H13="FA",H13="FF",H13="W",H13="T"),H13,IF(OR(G13="AA",G13="BA",G13="BB",G13="CB",G13="CC",G13="DC",G13="DD",G13="F",G13="I",G13="FA",G13="FF",G13="W",G13="T"),G13,IF(OR(F13="AA",F13="BA",F13="BB",F13="CB",F13="CC",F13="DC",F13="DD",F13="F",F13="FA",F13="FF",F13="I",F13="W",F13="T"),F13,IF(OR(E13="AA",E13="BA",E13="BB",E13="CB",E13="CC",E13="DC",E13="DD",E13="F",E13="FA",E13="FF",E13="I",E13="W",E13="T"),E13,"")))))</f>
        <v/>
      </c>
      <c r="L13" s="132">
        <f>IF(K13="AA",4,IF(K13="BA",3.5,IF(K13="BB",3,IF(K13="CB",2.5,IF(K13="CC",2,IF(K13="DC",1.5,IF(K13="DD",1,0)))))))</f>
        <v>0</v>
      </c>
      <c r="M13" s="131">
        <v>3</v>
      </c>
      <c r="N13" s="130">
        <f>IF(OR(K13="T",K13="W",K13="I", K13=""),0,1)</f>
        <v>0</v>
      </c>
      <c r="O13" s="129">
        <f>IF(OR(K13="AA",K13="BA",K13="BB",K13="CB",K13="CC",K13="DC",K13="DD",K13="T"),1,0)</f>
        <v>0</v>
      </c>
      <c r="P13" s="128">
        <f>N13*M13</f>
        <v>0</v>
      </c>
      <c r="Q13" s="127">
        <f>P13*L13</f>
        <v>0</v>
      </c>
      <c r="R13" s="126">
        <f>O13*M13</f>
        <v>0</v>
      </c>
      <c r="S13" s="125">
        <f>COUNTIF(E13:I13,"AA")+COUNTIF(E13:I13,"BA")+COUNTIF(E13:I13,"BB")+COUNTIF(E13:I13,"CB")+COUNTIF(E13:I13,"CC")+COUNTIF(E13:I13,"DC")+COUNTIF(E13:I13,"DD")+COUNTIF(E13:I13,"F")+COUNTIF(E13:I13,"I")+COUNTIF(E13:I13,"W")+COUNTIF(E13:I13,"T")+COUNTIF(E13:I13,"FF")+COUNTIF(E13:I13,"FA")</f>
        <v>0</v>
      </c>
      <c r="T13" s="124">
        <f>IF(S13&gt;0,S13-1,0)</f>
        <v>0</v>
      </c>
      <c r="U13" s="95">
        <f>(S13-T13)*M13</f>
        <v>0</v>
      </c>
      <c r="V13" s="147" t="s">
        <v>16</v>
      </c>
      <c r="W13" s="146">
        <f>SUM(P12:P17)</f>
        <v>0</v>
      </c>
      <c r="X13" s="145" t="s">
        <v>15</v>
      </c>
      <c r="Y13" s="144">
        <f>COUNTIF(K12:K17,"W")</f>
        <v>0</v>
      </c>
      <c r="Z13" s="153"/>
      <c r="AA13" s="139" t="s">
        <v>100</v>
      </c>
      <c r="AB13" s="152" t="s">
        <v>99</v>
      </c>
      <c r="AC13" s="152"/>
      <c r="AD13" s="34"/>
      <c r="AE13" s="34"/>
      <c r="AF13" s="34"/>
      <c r="AG13" s="210"/>
      <c r="AH13" s="191"/>
      <c r="AJ13" s="133" t="str">
        <f>IF(OR(AH13="AA",AH13="BA",AH13="BB",AH13="CB",AH13="CC",AH13="DC",AH13="DD",AH13="F",AH13="I",AH13="FA",AH13="FF",AH13="W",AH13="T"),AH13,IF(OR(AG13="AA",AG13="BA",AG13="BB",AG13="CB",AG13="CC",AG13="DC",AG13="DD",AG13="F",AG13="I",AG13="FA",AG13="FF",AG13="W",AG13="T"),AG13,IF(OR(AF13="AA",AF13="BA",AF13="BB",AF13="CB",AF13="CC",AF13="DC",AF13="DD",AF13="F",AF13="I",AF13="FA",AF13="FF",AF13="W",AF13="T"),AF13,IF(OR(AE13="AA",AE13="BA",AE13="BB",AE13="CB",AE13="CC",AE13="DC",AE13="DD",AE13="F",AE13="FA",AE13="FF",AE13="I",AE13="W",AE13="T"),AE13,IF(OR(AD13="AA",AD13="BA",AD13="BB",AD13="CB",AD13="CC",AD13="DC",AD13="DD",AD13="F",AD13="FA",AD13="FF",AD13="I",AD13="W",AD13="T"),AD13,"")))))</f>
        <v/>
      </c>
      <c r="AK13" s="132">
        <f>IF(AJ13="AA",4,IF(AJ13="BA",3.5,IF(AJ13="BB",3,IF(AJ13="CB",2.5,IF(AJ13="CC",2,IF(AJ13="DC",1.5,IF(AJ13="DD",1,0)))))))</f>
        <v>0</v>
      </c>
      <c r="AL13" s="131">
        <v>3</v>
      </c>
      <c r="AM13" s="130">
        <f>IF(OR(AJ13="T",AJ13="W",AJ13="I", AJ13=""),0,1)</f>
        <v>0</v>
      </c>
      <c r="AN13" s="129">
        <f>IF(OR(AJ13="AA",AJ13="BA",AJ13="BB",AJ13="CB",AJ13="CC",AJ13="DC",AJ13="DD",AJ13="T"),1,0)</f>
        <v>0</v>
      </c>
      <c r="AO13" s="128">
        <f>AM13*AL13</f>
        <v>0</v>
      </c>
      <c r="AP13" s="127">
        <f>AO13*AK13</f>
        <v>0</v>
      </c>
      <c r="AQ13" s="126">
        <f>AN13*AL13</f>
        <v>0</v>
      </c>
      <c r="AR13" s="125">
        <f>COUNTIF(AD13:AH13,"AA")+COUNTIF(AD13:AH13,"BA")+COUNTIF(AD13:AH13,"BB")+COUNTIF(AD13:AH13,"CB")+COUNTIF(AD13:AH13,"CC")+COUNTIF(AD13:AH13,"DC")+COUNTIF(AD13:AH13,"DD")+COUNTIF(AD13:AH13,"F")+COUNTIF(AD13:AH13,"I")+COUNTIF(AD13:AH13,"W")+COUNTIF(AD13:AH13,"T")+COUNTIF(AD13:AH13,"FF")+COUNTIF(AD13:AH13,"FA")</f>
        <v>0</v>
      </c>
      <c r="AS13" s="124">
        <f>IF(AR13&gt;0,AR13-1,0)</f>
        <v>0</v>
      </c>
      <c r="AT13" s="95">
        <f>(AR13-AS13)*AL13</f>
        <v>0</v>
      </c>
      <c r="AU13" s="147" t="s">
        <v>16</v>
      </c>
      <c r="AV13" s="146">
        <f>SUM(AO12:AO17)</f>
        <v>0</v>
      </c>
      <c r="AW13" s="145" t="s">
        <v>15</v>
      </c>
      <c r="AX13" s="144">
        <f>COUNTIF(AJ12:AJ17,"W")</f>
        <v>0</v>
      </c>
    </row>
    <row r="14" spans="2:50" ht="21" customHeight="1" thickBot="1" x14ac:dyDescent="0.3">
      <c r="B14" s="139" t="s">
        <v>98</v>
      </c>
      <c r="C14" s="143" t="s">
        <v>97</v>
      </c>
      <c r="D14" s="142"/>
      <c r="E14" s="34"/>
      <c r="F14" s="34"/>
      <c r="G14" s="34"/>
      <c r="H14" s="34"/>
      <c r="I14" s="211"/>
      <c r="J14" s="80"/>
      <c r="K14" s="133" t="str">
        <f>IF(OR(I14="AA",I14="BA",I14="BB",I14="CB",I14="CC",I14="DC",I14="DD",I14="F",I14="I",I14="FA",I14="FF",I14="W",I14="T"),I14,IF(OR(H14="AA",H14="BA",H14="BB",H14="CB",H14="CC",H14="DC",H14="DD",H14="F",H14="I",H14="FA",H14="FF",H14="W",H14="T"),H14,IF(OR(G14="AA",G14="BA",G14="BB",G14="CB",G14="CC",G14="DC",G14="DD",G14="F",G14="I",G14="FA",G14="FF",G14="W",G14="T"),G14,IF(OR(F14="AA",F14="BA",F14="BB",F14="CB",F14="CC",F14="DC",F14="DD",F14="F",F14="FA",F14="FF",F14="I",F14="W",F14="T"),F14,IF(OR(E14="AA",E14="BA",E14="BB",E14="CB",E14="CC",E14="DC",E14="DD",E14="F",E14="FA",E14="FF",E14="I",E14="W",E14="T"),E14,"")))))</f>
        <v/>
      </c>
      <c r="L14" s="132">
        <f>IF(K14="AA",4,IF(K14="BA",3.5,IF(K14="BB",3,IF(K14="CB",2.5,IF(K14="CC",2,IF(K14="DC",1.5,IF(K14="DD",1,0)))))))</f>
        <v>0</v>
      </c>
      <c r="M14" s="131">
        <v>3</v>
      </c>
      <c r="N14" s="130">
        <f>IF(OR(K14="T",K14="W",K14="I", K14=""),0,1)</f>
        <v>0</v>
      </c>
      <c r="O14" s="129">
        <f>IF(OR(K14="AA",K14="BA",K14="BB",K14="CB",K14="CC",K14="DC",K14="DD",K14="T"),1,0)</f>
        <v>0</v>
      </c>
      <c r="P14" s="128">
        <f>N14*M14</f>
        <v>0</v>
      </c>
      <c r="Q14" s="127">
        <f>P14*L14</f>
        <v>0</v>
      </c>
      <c r="R14" s="126">
        <f>O14*M14</f>
        <v>0</v>
      </c>
      <c r="S14" s="125">
        <f>COUNTIF(E14:I14,"AA")+COUNTIF(E14:I14,"BA")+COUNTIF(E14:I14,"BB")+COUNTIF(E14:I14,"CB")+COUNTIF(E14:I14,"CC")+COUNTIF(E14:I14,"DC")+COUNTIF(E14:I14,"DD")+COUNTIF(E14:I14,"F")+COUNTIF(E14:I14,"I")+COUNTIF(E14:I14,"W")+COUNTIF(E14:I14,"T")+COUNTIF(E14:I14,"FF")+COUNTIF(E14:I14,"FA")</f>
        <v>0</v>
      </c>
      <c r="T14" s="124">
        <f>IF(S14&gt;0,S14-1,0)</f>
        <v>0</v>
      </c>
      <c r="U14" s="95">
        <f>(S14-T14)*M14</f>
        <v>0</v>
      </c>
      <c r="V14" s="123" t="s">
        <v>14</v>
      </c>
      <c r="W14" s="122">
        <f>SUM(R12:R17)</f>
        <v>0</v>
      </c>
      <c r="X14" s="116" t="s">
        <v>13</v>
      </c>
      <c r="Y14" s="115">
        <f>SUM(T12:T17)</f>
        <v>0</v>
      </c>
      <c r="Z14" s="153"/>
      <c r="AA14" s="139" t="s">
        <v>96</v>
      </c>
      <c r="AB14" s="138" t="s">
        <v>95</v>
      </c>
      <c r="AC14" s="137"/>
      <c r="AD14" s="34"/>
      <c r="AE14" s="34"/>
      <c r="AF14" s="34"/>
      <c r="AG14" s="210"/>
      <c r="AH14" s="191"/>
      <c r="AJ14" s="133" t="str">
        <f>IF(OR(AH14="AA",AH14="BA",AH14="BB",AH14="CB",AH14="CC",AH14="DC",AH14="DD",AH14="F",AH14="I",AH14="FA",AH14="FF",AH14="W",AH14="T"),AH14,IF(OR(AG14="AA",AG14="BA",AG14="BB",AG14="CB",AG14="CC",AG14="DC",AG14="DD",AG14="F",AG14="I",AG14="FA",AG14="FF",AG14="W",AG14="T"),AG14,IF(OR(AF14="AA",AF14="BA",AF14="BB",AF14="CB",AF14="CC",AF14="DC",AF14="DD",AF14="F",AF14="I",AF14="FA",AF14="FF",AF14="W",AF14="T"),AF14,IF(OR(AE14="AA",AE14="BA",AE14="BB",AE14="CB",AE14="CC",AE14="DC",AE14="DD",AE14="F",AE14="FA",AE14="FF",AE14="I",AE14="W",AE14="T"),AE14,IF(OR(AD14="AA",AD14="BA",AD14="BB",AD14="CB",AD14="CC",AD14="DC",AD14="DD",AD14="F",AD14="FA",AD14="FF",AD14="I",AD14="W",AD14="T"),AD14,"")))))</f>
        <v/>
      </c>
      <c r="AK14" s="132">
        <f>IF(AJ14="AA",4,IF(AJ14="BA",3.5,IF(AJ14="BB",3,IF(AJ14="CB",2.5,IF(AJ14="CC",2,IF(AJ14="DC",1.5,IF(AJ14="DD",1,0)))))))</f>
        <v>0</v>
      </c>
      <c r="AL14" s="131">
        <v>3</v>
      </c>
      <c r="AM14" s="130">
        <f>IF(OR(AJ14="T",AJ14="W",AJ14="I", AJ14=""),0,1)</f>
        <v>0</v>
      </c>
      <c r="AN14" s="129">
        <f>IF(OR(AJ14="AA",AJ14="BA",AJ14="BB",AJ14="CB",AJ14="CC",AJ14="DC",AJ14="DD",AJ14="T"),1,0)</f>
        <v>0</v>
      </c>
      <c r="AO14" s="128">
        <f>AM14*AL14</f>
        <v>0</v>
      </c>
      <c r="AP14" s="127">
        <f>AO14*AK14</f>
        <v>0</v>
      </c>
      <c r="AQ14" s="126">
        <f>AN14*AL14</f>
        <v>0</v>
      </c>
      <c r="AR14" s="125">
        <f>COUNTIF(AD14:AH14,"AA")+COUNTIF(AD14:AH14,"BA")+COUNTIF(AD14:AH14,"BB")+COUNTIF(AD14:AH14,"CB")+COUNTIF(AD14:AH14,"CC")+COUNTIF(AD14:AH14,"DC")+COUNTIF(AD14:AH14,"DD")+COUNTIF(AD14:AH14,"F")+COUNTIF(AD14:AH14,"I")+COUNTIF(AD14:AH14,"W")+COUNTIF(AD14:AH14,"T")+COUNTIF(AD14:AH14,"FF")+COUNTIF(AD14:AH14,"FA")</f>
        <v>0</v>
      </c>
      <c r="AS14" s="124">
        <f>IF(AR14&gt;0,AR14-1,0)</f>
        <v>0</v>
      </c>
      <c r="AT14" s="95">
        <f>(AR14-AS14)*AL14</f>
        <v>0</v>
      </c>
      <c r="AU14" s="123" t="s">
        <v>14</v>
      </c>
      <c r="AV14" s="122">
        <f>SUM(AQ12:AQ17)</f>
        <v>0</v>
      </c>
      <c r="AW14" s="116" t="s">
        <v>13</v>
      </c>
      <c r="AX14" s="115">
        <f>SUM(AS12:AS17)</f>
        <v>0</v>
      </c>
    </row>
    <row r="15" spans="2:50" ht="14.45" customHeight="1" x14ac:dyDescent="0.25">
      <c r="B15" s="139" t="s">
        <v>94</v>
      </c>
      <c r="C15" s="143" t="s">
        <v>93</v>
      </c>
      <c r="D15" s="142"/>
      <c r="E15" s="34"/>
      <c r="F15" s="34"/>
      <c r="G15" s="34"/>
      <c r="H15" s="34"/>
      <c r="I15" s="211"/>
      <c r="J15" s="80"/>
      <c r="K15" s="133" t="str">
        <f>IF(OR(I15="AA",I15="BA",I15="BB",I15="CB",I15="CC",I15="DC",I15="DD",I15="F",I15="I",I15="FA",I15="FF",I15="W",I15="T"),I15,IF(OR(H15="AA",H15="BA",H15="BB",H15="CB",H15="CC",H15="DC",H15="DD",H15="F",H15="I",H15="FA",H15="FF",H15="W",H15="T"),H15,IF(OR(G15="AA",G15="BA",G15="BB",G15="CB",G15="CC",G15="DC",G15="DD",G15="F",G15="I",G15="FA",G15="FF",G15="W",G15="T"),G15,IF(OR(F15="AA",F15="BA",F15="BB",F15="CB",F15="CC",F15="DC",F15="DD",F15="F",F15="FA",F15="FF",F15="I",F15="W",F15="T"),F15,IF(OR(E15="AA",E15="BA",E15="BB",E15="CB",E15="CC",E15="DC",E15="DD",E15="F",E15="FA",E15="FF",E15="I",E15="W",E15="T"),E15,"")))))</f>
        <v/>
      </c>
      <c r="L15" s="132">
        <f>IF(K15="AA",4,IF(K15="BA",3.5,IF(K15="BB",3,IF(K15="CB",2.5,IF(K15="CC",2,IF(K15="DC",1.5,IF(K15="DD",1,0)))))))</f>
        <v>0</v>
      </c>
      <c r="M15" s="131">
        <v>3</v>
      </c>
      <c r="N15" s="130">
        <f>IF(OR(K15="T",K15="W",K15="I", K15=""),0,1)</f>
        <v>0</v>
      </c>
      <c r="O15" s="129">
        <f>IF(OR(K15="AA",K15="BA",K15="BB",K15="CB",K15="CC",K15="DC",K15="DD",K15="T"),1,0)</f>
        <v>0</v>
      </c>
      <c r="P15" s="128">
        <f>N15*M15</f>
        <v>0</v>
      </c>
      <c r="Q15" s="127">
        <f>P15*L15</f>
        <v>0</v>
      </c>
      <c r="R15" s="126">
        <f>O15*M15</f>
        <v>0</v>
      </c>
      <c r="S15" s="125">
        <f>COUNTIF(E15:I15,"AA")+COUNTIF(E15:I15,"BA")+COUNTIF(E15:I15,"BB")+COUNTIF(E15:I15,"CB")+COUNTIF(E15:I15,"CC")+COUNTIF(E15:I15,"DC")+COUNTIF(E15:I15,"DD")+COUNTIF(E15:I15,"F")+COUNTIF(E15:I15,"I")+COUNTIF(E15:I15,"W")+COUNTIF(E15:I15,"T")+COUNTIF(E15:I15,"FF")+COUNTIF(E15:I15,"FA")</f>
        <v>0</v>
      </c>
      <c r="T15" s="124">
        <f>IF(S15&gt;0,S15-1,0)</f>
        <v>0</v>
      </c>
      <c r="U15" s="95">
        <f>(S15-T15)*M15</f>
        <v>0</v>
      </c>
      <c r="X15" s="116" t="s">
        <v>12</v>
      </c>
      <c r="Y15" s="115">
        <f>SUM(O12:O17)</f>
        <v>0</v>
      </c>
      <c r="Z15" s="153"/>
      <c r="AA15" s="139" t="s">
        <v>92</v>
      </c>
      <c r="AB15" s="143" t="s">
        <v>91</v>
      </c>
      <c r="AC15" s="142"/>
      <c r="AD15" s="34"/>
      <c r="AE15" s="34"/>
      <c r="AF15" s="34"/>
      <c r="AG15" s="210"/>
      <c r="AH15" s="191"/>
      <c r="AJ15" s="133" t="str">
        <f>IF(OR(AH15="AA",AH15="BA",AH15="BB",AH15="CB",AH15="CC",AH15="DC",AH15="DD",AH15="F",AH15="I",AH15="FA",AH15="FF",AH15="W",AH15="T"),AH15,IF(OR(AG15="AA",AG15="BA",AG15="BB",AG15="CB",AG15="CC",AG15="DC",AG15="DD",AG15="F",AG15="I",AG15="FA",AG15="FF",AG15="W",AG15="T"),AG15,IF(OR(AF15="AA",AF15="BA",AF15="BB",AF15="CB",AF15="CC",AF15="DC",AF15="DD",AF15="F",AF15="I",AF15="FA",AF15="FF",AF15="W",AF15="T"),AF15,IF(OR(AE15="AA",AE15="BA",AE15="BB",AE15="CB",AE15="CC",AE15="DC",AE15="DD",AE15="F",AE15="FA",AE15="FF",AE15="I",AE15="W",AE15="T"),AE15,IF(OR(AD15="AA",AD15="BA",AD15="BB",AD15="CB",AD15="CC",AD15="DC",AD15="DD",AD15="F",AD15="FA",AD15="FF",AD15="I",AD15="W",AD15="T"),AD15,"")))))</f>
        <v/>
      </c>
      <c r="AK15" s="132">
        <f>IF(AJ15="AA",4,IF(AJ15="BA",3.5,IF(AJ15="BB",3,IF(AJ15="CB",2.5,IF(AJ15="CC",2,IF(AJ15="DC",1.5,IF(AJ15="DD",1,0)))))))</f>
        <v>0</v>
      </c>
      <c r="AL15" s="131">
        <v>3</v>
      </c>
      <c r="AM15" s="130">
        <f>IF(OR(AJ15="T",AJ15="W",AJ15="I", AJ15=""),0,1)</f>
        <v>0</v>
      </c>
      <c r="AN15" s="129">
        <f>IF(OR(AJ15="AA",AJ15="BA",AJ15="BB",AJ15="CB",AJ15="CC",AJ15="DC",AJ15="DD",AJ15="T"),1,0)</f>
        <v>0</v>
      </c>
      <c r="AO15" s="128">
        <f>AM15*AL15</f>
        <v>0</v>
      </c>
      <c r="AP15" s="127">
        <f>AO15*AK15</f>
        <v>0</v>
      </c>
      <c r="AQ15" s="126">
        <f>AN15*AL15</f>
        <v>0</v>
      </c>
      <c r="AR15" s="125">
        <f>COUNTIF(AD15:AH15,"AA")+COUNTIF(AD15:AH15,"BA")+COUNTIF(AD15:AH15,"BB")+COUNTIF(AD15:AH15,"CB")+COUNTIF(AD15:AH15,"CC")+COUNTIF(AD15:AH15,"DC")+COUNTIF(AD15:AH15,"DD")+COUNTIF(AD15:AH15,"F")+COUNTIF(AD15:AH15,"I")+COUNTIF(AD15:AH15,"W")+COUNTIF(AD15:AH15,"T")+COUNTIF(AD15:AH15,"FF")+COUNTIF(AD15:AH15,"FA")</f>
        <v>0</v>
      </c>
      <c r="AS15" s="124">
        <f>IF(AR15&gt;0,AR15-1,0)</f>
        <v>0</v>
      </c>
      <c r="AT15" s="95">
        <f>(AR15-AS15)*AL15</f>
        <v>0</v>
      </c>
      <c r="AW15" s="116" t="s">
        <v>12</v>
      </c>
      <c r="AX15" s="115">
        <f>SUM(AN12:AN17)</f>
        <v>0</v>
      </c>
    </row>
    <row r="16" spans="2:50" ht="14.45" customHeight="1" thickBot="1" x14ac:dyDescent="0.3">
      <c r="B16" s="139" t="s">
        <v>90</v>
      </c>
      <c r="C16" s="143" t="s">
        <v>89</v>
      </c>
      <c r="D16" s="142"/>
      <c r="E16" s="34"/>
      <c r="F16" s="34"/>
      <c r="G16" s="34"/>
      <c r="H16" s="34"/>
      <c r="I16" s="211"/>
      <c r="J16" s="80"/>
      <c r="K16" s="133" t="str">
        <f>IF(OR(I16="AA",I16="BA",I16="BB",I16="CB",I16="CC",I16="DC",I16="DD",I16="F",I16="I",I16="FA",I16="FF",I16="W",I16="T"),I16,IF(OR(H16="AA",H16="BA",H16="BB",H16="CB",H16="CC",H16="DC",H16="DD",H16="F",H16="I",H16="FA",H16="FF",H16="W",H16="T"),H16,IF(OR(G16="AA",G16="BA",G16="BB",G16="CB",G16="CC",G16="DC",G16="DD",G16="F",G16="I",G16="FA",G16="FF",G16="W",G16="T"),G16,IF(OR(F16="AA",F16="BA",F16="BB",F16="CB",F16="CC",F16="DC",F16="DD",F16="F",F16="FA",F16="FF",F16="I",F16="W",F16="T"),F16,IF(OR(E16="AA",E16="BA",E16="BB",E16="CB",E16="CC",E16="DC",E16="DD",E16="F",E16="FA",E16="FF",E16="I",E16="W",E16="T"),E16,"")))))</f>
        <v/>
      </c>
      <c r="L16" s="132">
        <f>IF(K16="AA",4,IF(K16="BA",3.5,IF(K16="BB",3,IF(K16="CB",2.5,IF(K16="CC",2,IF(K16="DC",1.5,IF(K16="DD",1,0)))))))</f>
        <v>0</v>
      </c>
      <c r="M16" s="131">
        <v>3</v>
      </c>
      <c r="N16" s="130">
        <f>IF(OR(K16="T",K16="W",K16="I", K16=""),0,1)</f>
        <v>0</v>
      </c>
      <c r="O16" s="129">
        <f>IF(OR(K16="AA",K16="BA",K16="BB",K16="CB",K16="CC",K16="DC",K16="DD",K16="T"),1,0)</f>
        <v>0</v>
      </c>
      <c r="P16" s="128">
        <f>N16*M16</f>
        <v>0</v>
      </c>
      <c r="Q16" s="127">
        <f>P16*L16</f>
        <v>0</v>
      </c>
      <c r="R16" s="126">
        <f>O16*M16</f>
        <v>0</v>
      </c>
      <c r="S16" s="125">
        <f>COUNTIF(E16:I16,"AA")+COUNTIF(E16:I16,"BA")+COUNTIF(E16:I16,"BB")+COUNTIF(E16:I16,"CB")+COUNTIF(E16:I16,"CC")+COUNTIF(E16:I16,"DC")+COUNTIF(E16:I16,"DD")+COUNTIF(E16:I16,"F")+COUNTIF(E16:I16,"I")+COUNTIF(E16:I16,"W")+COUNTIF(E16:I16,"T")+COUNTIF(E16:I16,"FF")+COUNTIF(E16:I16,"FA")</f>
        <v>0</v>
      </c>
      <c r="T16" s="124">
        <f>IF(S16&gt;0,S16-1,0)</f>
        <v>0</v>
      </c>
      <c r="U16" s="95">
        <f>(S16-T16)*M16</f>
        <v>0</v>
      </c>
      <c r="X16" s="113" t="s">
        <v>9</v>
      </c>
      <c r="Y16" s="112">
        <f>SUM(S12:S17)</f>
        <v>0</v>
      </c>
      <c r="Z16" s="153"/>
      <c r="AA16" s="139" t="s">
        <v>88</v>
      </c>
      <c r="AB16" s="143" t="s">
        <v>87</v>
      </c>
      <c r="AC16" s="142"/>
      <c r="AD16" s="34"/>
      <c r="AE16" s="34"/>
      <c r="AF16" s="34"/>
      <c r="AG16" s="210"/>
      <c r="AH16" s="191"/>
      <c r="AJ16" s="133" t="str">
        <f>IF(OR(AH16="AA",AH16="BA",AH16="BB",AH16="CB",AH16="CC",AH16="DC",AH16="DD",AH16="F",AH16="I",AH16="FA",AH16="FF",AH16="W",AH16="T"),AH16,IF(OR(AG16="AA",AG16="BA",AG16="BB",AG16="CB",AG16="CC",AG16="DC",AG16="DD",AG16="F",AG16="I",AG16="FA",AG16="FF",AG16="W",AG16="T"),AG16,IF(OR(AF16="AA",AF16="BA",AF16="BB",AF16="CB",AF16="CC",AF16="DC",AF16="DD",AF16="F",AF16="I",AF16="FA",AF16="FF",AF16="W",AF16="T"),AF16,IF(OR(AE16="AA",AE16="BA",AE16="BB",AE16="CB",AE16="CC",AE16="DC",AE16="DD",AE16="F",AE16="FA",AE16="FF",AE16="I",AE16="W",AE16="T"),AE16,IF(OR(AD16="AA",AD16="BA",AD16="BB",AD16="CB",AD16="CC",AD16="DC",AD16="DD",AD16="F",AD16="FA",AD16="FF",AD16="I",AD16="W",AD16="T"),AD16,"")))))</f>
        <v/>
      </c>
      <c r="AK16" s="132">
        <f>IF(AJ16="AA",4,IF(AJ16="BA",3.5,IF(AJ16="BB",3,IF(AJ16="CB",2.5,IF(AJ16="CC",2,IF(AJ16="DC",1.5,IF(AJ16="DD",1,0)))))))</f>
        <v>0</v>
      </c>
      <c r="AL16" s="131">
        <v>3</v>
      </c>
      <c r="AM16" s="130">
        <f>IF(OR(AJ16="T",AJ16="W",AJ16="I", AJ16=""),0,1)</f>
        <v>0</v>
      </c>
      <c r="AN16" s="129">
        <f>IF(OR(AJ16="AA",AJ16="BA",AJ16="BB",AJ16="CB",AJ16="CC",AJ16="DC",AJ16="DD",AJ16="T"),1,0)</f>
        <v>0</v>
      </c>
      <c r="AO16" s="128">
        <f>AM16*AL16</f>
        <v>0</v>
      </c>
      <c r="AP16" s="127">
        <f>AO16*AK16</f>
        <v>0</v>
      </c>
      <c r="AQ16" s="126">
        <f>AN16*AL16</f>
        <v>0</v>
      </c>
      <c r="AR16" s="125">
        <f>COUNTIF(AD16:AH16,"AA")+COUNTIF(AD16:AH16,"BA")+COUNTIF(AD16:AH16,"BB")+COUNTIF(AD16:AH16,"CB")+COUNTIF(AD16:AH16,"CC")+COUNTIF(AD16:AH16,"DC")+COUNTIF(AD16:AH16,"DD")+COUNTIF(AD16:AH16,"F")+COUNTIF(AD16:AH16,"I")+COUNTIF(AD16:AH16,"W")+COUNTIF(AD16:AH16,"T")+COUNTIF(AD16:AH16,"FF")+COUNTIF(AD16:AH16,"FA")</f>
        <v>0</v>
      </c>
      <c r="AS16" s="124">
        <f>IF(AR16&gt;0,AR16-1,0)</f>
        <v>0</v>
      </c>
      <c r="AT16" s="95">
        <f>(AR16-AS16)*AL16</f>
        <v>0</v>
      </c>
      <c r="AW16" s="113" t="s">
        <v>9</v>
      </c>
      <c r="AX16" s="112">
        <f>SUM(AR12:AR17)</f>
        <v>0</v>
      </c>
    </row>
    <row r="17" spans="2:50" ht="14.45" customHeight="1" thickBot="1" x14ac:dyDescent="0.3">
      <c r="B17" s="198" t="s">
        <v>86</v>
      </c>
      <c r="C17" s="208" t="s">
        <v>85</v>
      </c>
      <c r="D17" s="208"/>
      <c r="E17" s="18"/>
      <c r="F17" s="18"/>
      <c r="G17" s="18"/>
      <c r="H17" s="18"/>
      <c r="I17" s="209"/>
      <c r="J17" s="80"/>
      <c r="K17" s="133" t="str">
        <f>IF(OR(I17="AA",I17="BA",I17="BB",I17="CB",I17="CC",I17="DC",I17="DD",I17="F",I17="I",I17="FA",I17="FF",I17="W",I17="T"),I17,IF(OR(H17="AA",H17="BA",H17="BB",H17="CB",H17="CC",H17="DC",H17="DD",H17="F",H17="I",H17="FA",H17="FF",H17="W",H17="T"),H17,IF(OR(G17="AA",G17="BA",G17="BB",G17="CB",G17="CC",G17="DC",G17="DD",G17="F",G17="I",G17="FA",G17="FF",G17="W",G17="T"),G17,IF(OR(F17="AA",F17="BA",F17="BB",F17="CB",F17="CC",F17="DC",F17="DD",F17="F",F17="FA",F17="FF",F17="I",F17="W",F17="T"),F17,IF(OR(E17="AA",E17="BA",E17="BB",E17="CB",E17="CC",E17="DC",E17="DD",E17="F",E17="FA",E17="FF",E17="I",E17="W",E17="T"),E17,"")))))</f>
        <v/>
      </c>
      <c r="L17" s="132">
        <f>IF(K17="AA",4,IF(K17="BA",3.5,IF(K17="BB",3,IF(K17="CB",2.5,IF(K17="CC",2,IF(K17="DC",1.5,IF(K17="DD",1,0)))))))</f>
        <v>0</v>
      </c>
      <c r="M17" s="131">
        <v>3</v>
      </c>
      <c r="N17" s="130">
        <f>IF(OR(K17="T",K17="W",K17="I", K17=""),0,1)</f>
        <v>0</v>
      </c>
      <c r="O17" s="129">
        <f>IF(OR(K17="AA",K17="BA",K17="BB",K17="CB",K17="CC",K17="DC",K17="DD",K17="T"),1,0)</f>
        <v>0</v>
      </c>
      <c r="P17" s="128">
        <f>N17*M17</f>
        <v>0</v>
      </c>
      <c r="Q17" s="127">
        <f>P17*L17</f>
        <v>0</v>
      </c>
      <c r="R17" s="126">
        <f>O17*M17</f>
        <v>0</v>
      </c>
      <c r="S17" s="125">
        <f>COUNTIF(E17:I17,"AA")+COUNTIF(E17:I17,"BA")+COUNTIF(E17:I17,"BB")+COUNTIF(E17:I17,"CB")+COUNTIF(E17:I17,"CC")+COUNTIF(E17:I17,"DC")+COUNTIF(E17:I17,"DD")+COUNTIF(E17:I17,"F")+COUNTIF(E17:I17,"I")+COUNTIF(E17:I17,"W")+COUNTIF(E17:I17,"T")+COUNTIF(E17:I17,"FF")+COUNTIF(E17:I17,"FA")</f>
        <v>0</v>
      </c>
      <c r="T17" s="124">
        <f>IF(S17&gt;0,S17-1,0)</f>
        <v>0</v>
      </c>
      <c r="U17" s="95">
        <f>(S17-T17)*M17</f>
        <v>0</v>
      </c>
      <c r="X17" s="199"/>
      <c r="Y17" s="199"/>
      <c r="Z17" s="153"/>
      <c r="AA17" s="198" t="s">
        <v>84</v>
      </c>
      <c r="AB17" s="208" t="s">
        <v>83</v>
      </c>
      <c r="AC17" s="208"/>
      <c r="AD17" s="18"/>
      <c r="AE17" s="18"/>
      <c r="AF17" s="18"/>
      <c r="AG17" s="207"/>
      <c r="AH17" s="195"/>
      <c r="AJ17" s="133" t="str">
        <f>IF(OR(AH17="AA",AH17="BA",AH17="BB",AH17="CB",AH17="CC",AH17="DC",AH17="DD",AH17="F",AH17="I",AH17="FA",AH17="FF",AH17="W",AH17="T"),AH17,IF(OR(AG17="AA",AG17="BA",AG17="BB",AG17="CB",AG17="CC",AG17="DC",AG17="DD",AG17="F",AG17="I",AG17="FA",AG17="FF",AG17="W",AG17="T"),AG17,IF(OR(AF17="AA",AF17="BA",AF17="BB",AF17="CB",AF17="CC",AF17="DC",AF17="DD",AF17="F",AF17="I",AF17="FA",AF17="FF",AF17="W",AF17="T"),AF17,IF(OR(AE17="AA",AE17="BA",AE17="BB",AE17="CB",AE17="CC",AE17="DC",AE17="DD",AE17="F",AE17="FA",AE17="FF",AE17="I",AE17="W",AE17="T"),AE17,IF(OR(AD17="AA",AD17="BA",AD17="BB",AD17="CB",AD17="CC",AD17="DC",AD17="DD",AD17="F",AD17="FA",AD17="FF",AD17="I",AD17="W",AD17="T"),AD17,"")))))</f>
        <v/>
      </c>
      <c r="AK17" s="132">
        <f>IF(AJ17="AA",4,IF(AJ17="BA",3.5,IF(AJ17="BB",3,IF(AJ17="CB",2.5,IF(AJ17="CC",2,IF(AJ17="DC",1.5,IF(AJ17="DD",1,0)))))))</f>
        <v>0</v>
      </c>
      <c r="AL17" s="131">
        <v>3</v>
      </c>
      <c r="AM17" s="130">
        <f>IF(OR(AJ17="T",AJ17="W",AJ17="I", AJ17=""),0,1)</f>
        <v>0</v>
      </c>
      <c r="AN17" s="129">
        <f>IF(OR(AJ17="AA",AJ17="BA",AJ17="BB",AJ17="CB",AJ17="CC",AJ17="DC",AJ17="DD",AJ17="T"),1,0)</f>
        <v>0</v>
      </c>
      <c r="AO17" s="128">
        <f>AM17*AL17</f>
        <v>0</v>
      </c>
      <c r="AP17" s="127">
        <f>AO17*AK17</f>
        <v>0</v>
      </c>
      <c r="AQ17" s="126">
        <f>AN17*AL17</f>
        <v>0</v>
      </c>
      <c r="AR17" s="125">
        <f>COUNTIF(AD17:AH17,"AA")+COUNTIF(AD17:AH17,"BA")+COUNTIF(AD17:AH17,"BB")+COUNTIF(AD17:AH17,"CB")+COUNTIF(AD17:AH17,"CC")+COUNTIF(AD17:AH17,"DC")+COUNTIF(AD17:AH17,"DD")+COUNTIF(AD17:AH17,"F")+COUNTIF(AD17:AH17,"I")+COUNTIF(AD17:AH17,"W")+COUNTIF(AD17:AH17,"T")+COUNTIF(AD17:AH17,"FF")+COUNTIF(AD17:AH17,"FA")</f>
        <v>0</v>
      </c>
      <c r="AS17" s="124">
        <f>IF(AR17&gt;0,AR17-1,0)</f>
        <v>0</v>
      </c>
      <c r="AT17" s="95">
        <f>(AR17-AS17)*AL17</f>
        <v>0</v>
      </c>
    </row>
    <row r="18" spans="2:50" ht="3" customHeight="1" thickBot="1" x14ac:dyDescent="0.3">
      <c r="B18" s="167" t="s">
        <v>35</v>
      </c>
      <c r="C18" s="166"/>
      <c r="D18" s="166"/>
      <c r="E18" s="162"/>
      <c r="F18" s="162"/>
      <c r="G18" s="162"/>
      <c r="H18" s="161"/>
      <c r="I18" s="165"/>
      <c r="J18" s="206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79" t="s">
        <v>35</v>
      </c>
      <c r="AB18" s="153"/>
      <c r="AC18" s="162"/>
      <c r="AD18" s="162"/>
      <c r="AE18" s="162"/>
      <c r="AF18" s="161"/>
      <c r="AG18" s="165"/>
      <c r="AI18" s="159"/>
    </row>
    <row r="19" spans="2:50" ht="15.75" thickBot="1" x14ac:dyDescent="0.3">
      <c r="B19" s="157">
        <f>6-Y23</f>
        <v>6</v>
      </c>
      <c r="C19" s="156" t="s">
        <v>82</v>
      </c>
      <c r="D19" s="156"/>
      <c r="E19" s="156"/>
      <c r="F19" s="156"/>
      <c r="G19" s="156"/>
      <c r="H19" s="156"/>
      <c r="I19" s="155"/>
      <c r="J19" s="158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Z19" s="205"/>
      <c r="AA19" s="157">
        <f>6-AX23</f>
        <v>6</v>
      </c>
      <c r="AB19" s="156" t="s">
        <v>81</v>
      </c>
      <c r="AC19" s="156"/>
      <c r="AD19" s="156"/>
      <c r="AE19" s="156"/>
      <c r="AF19" s="156"/>
      <c r="AG19" s="156"/>
      <c r="AH19" s="155"/>
    </row>
    <row r="20" spans="2:50" ht="21" customHeight="1" x14ac:dyDescent="0.25">
      <c r="B20" s="139" t="s">
        <v>80</v>
      </c>
      <c r="C20" s="154" t="s">
        <v>79</v>
      </c>
      <c r="D20" s="154"/>
      <c r="E20" s="34"/>
      <c r="F20" s="34"/>
      <c r="G20" s="34"/>
      <c r="H20" s="141"/>
      <c r="I20" s="140"/>
      <c r="J20" s="80"/>
      <c r="K20" s="133" t="str">
        <f>IF(OR(I20="AA",I20="BA",I20="BB",I20="CB",I20="CC",I20="DC",I20="DD",I20="F",I20="I",I20="FA",I20="FF",I20="W",I20="T"),I20,IF(OR(H20="AA",H20="BA",H20="BB",H20="CB",H20="CC",H20="DC",H20="DD",H20="F",H20="I",H20="FA",H20="FF",H20="W",H20="T"),H20,IF(OR(G20="AA",G20="BA",G20="BB",G20="CB",G20="CC",G20="DC",G20="DD",G20="F",G20="I",G20="FA",G20="FF",G20="W",G20="T"),G20,IF(OR(F20="AA",F20="BA",F20="BB",F20="CB",F20="CC",F20="DC",F20="DD",F20="F",F20="FA",F20="FF",F20="I",F20="W",F20="T"),F20,IF(OR(E20="AA",E20="BA",E20="BB",E20="CB",E20="CC",E20="DC",E20="DD",E20="F",E20="FA",E20="FF",E20="I",E20="W",E20="T"),E20,"")))))</f>
        <v/>
      </c>
      <c r="L20" s="132">
        <f>IF(K20="AA",4,IF(K20="BA",3.5,IF(K20="BB",3,IF(K20="CB",2.5,IF(K20="CC",2,IF(K20="DC",1.5,IF(K20="DD",1,0)))))))</f>
        <v>0</v>
      </c>
      <c r="M20" s="131">
        <v>3</v>
      </c>
      <c r="N20" s="130">
        <f>IF(OR(K20="T",K20="W",K20="I", K20=""),0,1)</f>
        <v>0</v>
      </c>
      <c r="O20" s="129">
        <f>IF(OR(K20="AA",K20="BA",K20="BB",K20="CB",K20="CC",K20="DC",K20="DD",K20="T"),1,0)</f>
        <v>0</v>
      </c>
      <c r="P20" s="128">
        <f>N20*M20</f>
        <v>0</v>
      </c>
      <c r="Q20" s="127">
        <f>P20*L20</f>
        <v>0</v>
      </c>
      <c r="R20" s="126">
        <f>O20*M20</f>
        <v>0</v>
      </c>
      <c r="S20" s="125">
        <f>COUNTIF(E20:I20,"AA")+COUNTIF(E20:I20,"BA")+COUNTIF(E20:I20,"BB")+COUNTIF(E20:I20,"CB")+COUNTIF(E20:I20,"CC")+COUNTIF(E20:I20,"DC")+COUNTIF(E20:I20,"DD")+COUNTIF(E20:I20,"F")+COUNTIF(E20:I20,"I")+COUNTIF(E20:I20,"W")+COUNTIF(E20:I20,"T")+COUNTIF(E20:I20,"FF")+COUNTIF(E20:I20,"FA")</f>
        <v>0</v>
      </c>
      <c r="T20" s="124">
        <f>IF(S20&gt;0,S20-1,0)</f>
        <v>0</v>
      </c>
      <c r="U20" s="95">
        <f>(S20-T20)*M20</f>
        <v>0</v>
      </c>
      <c r="V20" s="151" t="s">
        <v>20</v>
      </c>
      <c r="W20" s="150">
        <f>SUM(Q20:Q25)</f>
        <v>0</v>
      </c>
      <c r="X20" s="149" t="s">
        <v>19</v>
      </c>
      <c r="Y20" s="148">
        <f>COUNTIF(K20:K25,"f")+COUNTIF(K20:K25,"fa")+COUNTIF(K20:K25,"ff")</f>
        <v>0</v>
      </c>
      <c r="Z20" s="153"/>
      <c r="AA20" s="139" t="s">
        <v>78</v>
      </c>
      <c r="AB20" s="154" t="s">
        <v>77</v>
      </c>
      <c r="AC20" s="154"/>
      <c r="AD20" s="34"/>
      <c r="AE20" s="34"/>
      <c r="AF20" s="34"/>
      <c r="AG20" s="192"/>
      <c r="AH20" s="191"/>
      <c r="AJ20" s="133" t="str">
        <f>IF(OR(AH20="AA",AH20="BA",AH20="BB",AH20="CB",AH20="CC",AH20="DC",AH20="DD",AH20="F",AH20="I",AH20="FA",AH20="FF",AH20="W",AH20="T"),AH20,IF(OR(AG20="AA",AG20="BA",AG20="BB",AG20="CB",AG20="CC",AG20="DC",AG20="DD",AG20="F",AG20="I",AG20="FA",AG20="FF",AG20="W",AG20="T"),AG20,IF(OR(AF20="AA",AF20="BA",AF20="BB",AF20="CB",AF20="CC",AF20="DC",AF20="DD",AF20="F",AF20="I",AF20="FA",AF20="FF",AF20="W",AF20="T"),AF20,IF(OR(AE20="AA",AE20="BA",AE20="BB",AE20="CB",AE20="CC",AE20="DC",AE20="DD",AE20="F",AE20="FA",AE20="FF",AE20="I",AE20="W",AE20="T"),AE20,IF(OR(AD20="AA",AD20="BA",AD20="BB",AD20="CB",AD20="CC",AD20="DC",AD20="DD",AD20="F",AD20="FA",AD20="FF",AD20="I",AD20="W",AD20="T"),AD20,"")))))</f>
        <v/>
      </c>
      <c r="AK20" s="132">
        <f>IF(AJ20="AA",4,IF(AJ20="BA",3.5,IF(AJ20="BB",3,IF(AJ20="CB",2.5,IF(AJ20="CC",2,IF(AJ20="DC",1.5,IF(AJ20="DD",1,0)))))))</f>
        <v>0</v>
      </c>
      <c r="AL20" s="131">
        <v>3</v>
      </c>
      <c r="AM20" s="130">
        <f>IF(OR(AJ20="T",AJ20="W",AJ20="I", AJ20=""),0,1)</f>
        <v>0</v>
      </c>
      <c r="AN20" s="129">
        <f>IF(OR(AJ20="AA",AJ20="BA",AJ20="BB",AJ20="CB",AJ20="CC",AJ20="DC",AJ20="DD",AJ20="T"),1,0)</f>
        <v>0</v>
      </c>
      <c r="AO20" s="128">
        <f>AM20*AL20</f>
        <v>0</v>
      </c>
      <c r="AP20" s="127">
        <f>AO20*AK20</f>
        <v>0</v>
      </c>
      <c r="AQ20" s="126">
        <f>AN20*AL20</f>
        <v>0</v>
      </c>
      <c r="AR20" s="125">
        <f>COUNTIF(AD20:AH20,"AA")+COUNTIF(AD20:AH20,"BA")+COUNTIF(AD20:AH20,"BB")+COUNTIF(AD20:AH20,"CB")+COUNTIF(AD20:AH20,"CC")+COUNTIF(AD20:AH20,"DC")+COUNTIF(AD20:AH20,"DD")+COUNTIF(AD20:AH20,"F")+COUNTIF(AD20:AH20,"I")+COUNTIF(AD20:AH20,"W")+COUNTIF(AD20:AH20,"T")+COUNTIF(AD20:AH20,"FF")+COUNTIF(AD20:AH20,"FA")</f>
        <v>0</v>
      </c>
      <c r="AS20" s="124">
        <f>IF(AR20&gt;0,AR20-1,0)</f>
        <v>0</v>
      </c>
      <c r="AT20" s="95">
        <f>(AR20-AS20)*AL20</f>
        <v>0</v>
      </c>
      <c r="AU20" s="151" t="s">
        <v>20</v>
      </c>
      <c r="AV20" s="150">
        <f>SUM(AP20:AP25)</f>
        <v>0</v>
      </c>
      <c r="AW20" s="149" t="s">
        <v>19</v>
      </c>
      <c r="AX20" s="148">
        <f>COUNTIF(AJ20:AJ25,"f")+COUNTIF(AJ20:AJ25,"fa")+COUNTIF(AJ20:AJ25,"ff")</f>
        <v>0</v>
      </c>
    </row>
    <row r="21" spans="2:50" ht="14.1" customHeight="1" x14ac:dyDescent="0.25">
      <c r="B21" s="139" t="s">
        <v>76</v>
      </c>
      <c r="C21" s="152" t="s">
        <v>75</v>
      </c>
      <c r="D21" s="152"/>
      <c r="E21" s="34"/>
      <c r="F21" s="34"/>
      <c r="G21" s="34"/>
      <c r="H21" s="141"/>
      <c r="I21" s="140"/>
      <c r="J21" s="80"/>
      <c r="K21" s="133" t="str">
        <f>IF(OR(I21="AA",I21="BA",I21="BB",I21="CB",I21="CC",I21="DC",I21="DD",I21="F",I21="I",I21="FA",I21="FF",I21="W",I21="T"),I21,IF(OR(H21="AA",H21="BA",H21="BB",H21="CB",H21="CC",H21="DC",H21="DD",H21="F",H21="I",H21="FA",H21="FF",H21="W",H21="T"),H21,IF(OR(G21="AA",G21="BA",G21="BB",G21="CB",G21="CC",G21="DC",G21="DD",G21="F",G21="I",G21="FA",G21="FF",G21="W",G21="T"),G21,IF(OR(F21="AA",F21="BA",F21="BB",F21="CB",F21="CC",F21="DC",F21="DD",F21="F",F21="FA",F21="FF",F21="I",F21="W",F21="T"),F21,IF(OR(E21="AA",E21="BA",E21="BB",E21="CB",E21="CC",E21="DC",E21="DD",E21="F",E21="FA",E21="FF",E21="I",E21="W",E21="T"),E21,"")))))</f>
        <v/>
      </c>
      <c r="L21" s="132">
        <f>IF(K21="AA",4,IF(K21="BA",3.5,IF(K21="BB",3,IF(K21="CB",2.5,IF(K21="CC",2,IF(K21="DC",1.5,IF(K21="DD",1,0)))))))</f>
        <v>0</v>
      </c>
      <c r="M21" s="131">
        <v>3</v>
      </c>
      <c r="N21" s="130">
        <f>IF(OR(K21="T",K21="W",K21="I", K21=""),0,1)</f>
        <v>0</v>
      </c>
      <c r="O21" s="129">
        <f>IF(OR(K21="AA",K21="BA",K21="BB",K21="CB",K21="CC",K21="DC",K21="DD",K21="T"),1,0)</f>
        <v>0</v>
      </c>
      <c r="P21" s="128">
        <f>N21*M21</f>
        <v>0</v>
      </c>
      <c r="Q21" s="127">
        <f>P21*L21</f>
        <v>0</v>
      </c>
      <c r="R21" s="126">
        <f>O21*M21</f>
        <v>0</v>
      </c>
      <c r="S21" s="125">
        <f>COUNTIF(E21:I21,"AA")+COUNTIF(E21:I21,"BA")+COUNTIF(E21:I21,"BB")+COUNTIF(E21:I21,"CB")+COUNTIF(E21:I21,"CC")+COUNTIF(E21:I21,"DC")+COUNTIF(E21:I21,"DD")+COUNTIF(E21:I21,"F")+COUNTIF(E21:I21,"I")+COUNTIF(E21:I21,"W")+COUNTIF(E21:I21,"T")+COUNTIF(E21:I21,"FF")+COUNTIF(E21:I21,"FA")</f>
        <v>0</v>
      </c>
      <c r="T21" s="124">
        <f>IF(S21&gt;0,S21-1,0)</f>
        <v>0</v>
      </c>
      <c r="U21" s="95">
        <f>(S21-T21)*M21</f>
        <v>0</v>
      </c>
      <c r="V21" s="147" t="s">
        <v>16</v>
      </c>
      <c r="W21" s="146">
        <f>SUM(P20:P25)</f>
        <v>0</v>
      </c>
      <c r="X21" s="145" t="s">
        <v>15</v>
      </c>
      <c r="Y21" s="144">
        <f>COUNTIF(K20:K25,"W")</f>
        <v>0</v>
      </c>
      <c r="Z21" s="153"/>
      <c r="AA21" s="139" t="s">
        <v>74</v>
      </c>
      <c r="AB21" s="152" t="s">
        <v>73</v>
      </c>
      <c r="AC21" s="152"/>
      <c r="AD21" s="34"/>
      <c r="AE21" s="34"/>
      <c r="AF21" s="34"/>
      <c r="AG21" s="34"/>
      <c r="AH21" s="191"/>
      <c r="AJ21" s="133" t="str">
        <f>IF(OR(AH21="AA",AH21="BA",AH21="BB",AH21="CB",AH21="CC",AH21="DC",AH21="DD",AH21="F",AH21="I",AH21="FA",AH21="FF",AH21="W",AH21="T"),AH21,IF(OR(AG21="AA",AG21="BA",AG21="BB",AG21="CB",AG21="CC",AG21="DC",AG21="DD",AG21="F",AG21="I",AG21="FA",AG21="FF",AG21="W",AG21="T"),AG21,IF(OR(AF21="AA",AF21="BA",AF21="BB",AF21="CB",AF21="CC",AF21="DC",AF21="DD",AF21="F",AF21="I",AF21="FA",AF21="FF",AF21="W",AF21="T"),AF21,IF(OR(AE21="AA",AE21="BA",AE21="BB",AE21="CB",AE21="CC",AE21="DC",AE21="DD",AE21="F",AE21="FA",AE21="FF",AE21="I",AE21="W",AE21="T"),AE21,IF(OR(AD21="AA",AD21="BA",AD21="BB",AD21="CB",AD21="CC",AD21="DC",AD21="DD",AD21="F",AD21="FA",AD21="FF",AD21="I",AD21="W",AD21="T"),AD21,"")))))</f>
        <v/>
      </c>
      <c r="AK21" s="132">
        <f>IF(AJ21="AA",4,IF(AJ21="BA",3.5,IF(AJ21="BB",3,IF(AJ21="CB",2.5,IF(AJ21="CC",2,IF(AJ21="DC",1.5,IF(AJ21="DD",1,0)))))))</f>
        <v>0</v>
      </c>
      <c r="AL21" s="131">
        <v>3</v>
      </c>
      <c r="AM21" s="130">
        <f>IF(OR(AJ21="T",AJ21="W",AJ21="I", AJ21=""),0,1)</f>
        <v>0</v>
      </c>
      <c r="AN21" s="129">
        <f>IF(OR(AJ21="AA",AJ21="BA",AJ21="BB",AJ21="CB",AJ21="CC",AJ21="DC",AJ21="DD",AJ21="T"),1,0)</f>
        <v>0</v>
      </c>
      <c r="AO21" s="128">
        <f>AM21*AL21</f>
        <v>0</v>
      </c>
      <c r="AP21" s="127">
        <f>AO21*AK21</f>
        <v>0</v>
      </c>
      <c r="AQ21" s="126">
        <f>AN21*AL21</f>
        <v>0</v>
      </c>
      <c r="AR21" s="125">
        <f>COUNTIF(AD21:AH21,"AA")+COUNTIF(AD21:AH21,"BA")+COUNTIF(AD21:AH21,"BB")+COUNTIF(AD21:AH21,"CB")+COUNTIF(AD21:AH21,"CC")+COUNTIF(AD21:AH21,"DC")+COUNTIF(AD21:AH21,"DD")+COUNTIF(AD21:AH21,"F")+COUNTIF(AD21:AH21,"I")+COUNTIF(AD21:AH21,"W")+COUNTIF(AD21:AH21,"T")+COUNTIF(AD21:AH21,"FF")+COUNTIF(AD21:AH21,"FA")</f>
        <v>0</v>
      </c>
      <c r="AS21" s="124">
        <f>IF(AR21&gt;0,AR21-1,0)</f>
        <v>0</v>
      </c>
      <c r="AT21" s="95">
        <f>(AR21-AS21)*AL21</f>
        <v>0</v>
      </c>
      <c r="AU21" s="147" t="s">
        <v>16</v>
      </c>
      <c r="AV21" s="146">
        <f>SUM(AO20:AO25)</f>
        <v>0</v>
      </c>
      <c r="AW21" s="145" t="s">
        <v>15</v>
      </c>
      <c r="AX21" s="144">
        <f>COUNTIF(AJ20:AJ25,"W")</f>
        <v>0</v>
      </c>
    </row>
    <row r="22" spans="2:50" ht="14.1" customHeight="1" thickBot="1" x14ac:dyDescent="0.3">
      <c r="B22" s="204" t="s">
        <v>72</v>
      </c>
      <c r="C22" s="203" t="s">
        <v>71</v>
      </c>
      <c r="D22" s="203"/>
      <c r="E22" s="34"/>
      <c r="F22" s="34"/>
      <c r="G22" s="34"/>
      <c r="H22" s="141"/>
      <c r="I22" s="140"/>
      <c r="J22" s="80"/>
      <c r="K22" s="133" t="str">
        <f>IF(OR(I22="AA",I22="BA",I22="BB",I22="CB",I22="CC",I22="DC",I22="DD",I22="F",I22="I",I22="FA",I22="FF",I22="W",I22="T"),I22,IF(OR(H22="AA",H22="BA",H22="BB",H22="CB",H22="CC",H22="DC",H22="DD",H22="F",H22="I",H22="FA",H22="FF",H22="W",H22="T"),H22,IF(OR(G22="AA",G22="BA",G22="BB",G22="CB",G22="CC",G22="DC",G22="DD",G22="F",G22="I",G22="FA",G22="FF",G22="W",G22="T"),G22,IF(OR(F22="AA",F22="BA",F22="BB",F22="CB",F22="CC",F22="DC",F22="DD",F22="F",F22="FA",F22="FF",F22="I",F22="W",F22="T"),F22,IF(OR(E22="AA",E22="BA",E22="BB",E22="CB",E22="CC",E22="DC",E22="DD",E22="F",E22="FA",E22="FF",E22="I",E22="W",E22="T"),E22,"")))))</f>
        <v/>
      </c>
      <c r="L22" s="132">
        <f>IF(K22="AA",4,IF(K22="BA",3.5,IF(K22="BB",3,IF(K22="CB",2.5,IF(K22="CC",2,IF(K22="DC",1.5,IF(K22="DD",1,0)))))))</f>
        <v>0</v>
      </c>
      <c r="M22" s="131">
        <v>3</v>
      </c>
      <c r="N22" s="130">
        <f>IF(OR(K22="T",K22="W",K22="I", K22=""),0,1)</f>
        <v>0</v>
      </c>
      <c r="O22" s="129">
        <f>IF(OR(K22="AA",K22="BA",K22="BB",K22="CB",K22="CC",K22="DC",K22="DD",K22="T"),1,0)</f>
        <v>0</v>
      </c>
      <c r="P22" s="128">
        <f>N22*M22</f>
        <v>0</v>
      </c>
      <c r="Q22" s="127">
        <f>P22*L22</f>
        <v>0</v>
      </c>
      <c r="R22" s="126">
        <f>O22*M22</f>
        <v>0</v>
      </c>
      <c r="S22" s="125">
        <f>COUNTIF(E22:I22,"AA")+COUNTIF(E22:I22,"BA")+COUNTIF(E22:I22,"BB")+COUNTIF(E22:I22,"CB")+COUNTIF(E22:I22,"CC")+COUNTIF(E22:I22,"DC")+COUNTIF(E22:I22,"DD")+COUNTIF(E22:I22,"F")+COUNTIF(E22:I22,"I")+COUNTIF(E22:I22,"W")+COUNTIF(E22:I22,"T")+COUNTIF(E22:I22,"FF")+COUNTIF(E22:I22,"FA")</f>
        <v>0</v>
      </c>
      <c r="T22" s="124">
        <f>IF(S22&gt;0,S22-1,0)</f>
        <v>0</v>
      </c>
      <c r="U22" s="95">
        <f>(S22-T22)*M22</f>
        <v>0</v>
      </c>
      <c r="V22" s="123" t="s">
        <v>14</v>
      </c>
      <c r="W22" s="122">
        <f>SUM(R20:R25)</f>
        <v>0</v>
      </c>
      <c r="X22" s="116" t="s">
        <v>13</v>
      </c>
      <c r="Y22" s="115">
        <f>SUM(T20:T25)</f>
        <v>0</v>
      </c>
      <c r="Z22" s="153"/>
      <c r="AA22" s="139" t="s">
        <v>70</v>
      </c>
      <c r="AB22" s="152" t="s">
        <v>69</v>
      </c>
      <c r="AC22" s="152"/>
      <c r="AD22" s="34"/>
      <c r="AE22" s="34"/>
      <c r="AF22" s="34"/>
      <c r="AG22" s="192"/>
      <c r="AH22" s="191"/>
      <c r="AJ22" s="133" t="str">
        <f>IF(OR(AH22="AA",AH22="BA",AH22="BB",AH22="CB",AH22="CC",AH22="DC",AH22="DD",AH22="F",AH22="I",AH22="FA",AH22="FF",AH22="W",AH22="T"),AH22,IF(OR(AG22="AA",AG22="BA",AG22="BB",AG22="CB",AG22="CC",AG22="DC",AG22="DD",AG22="F",AG22="I",AG22="FA",AG22="FF",AG22="W",AG22="T"),AG22,IF(OR(AF22="AA",AF22="BA",AF22="BB",AF22="CB",AF22="CC",AF22="DC",AF22="DD",AF22="F",AF22="I",AF22="FA",AF22="FF",AF22="W",AF22="T"),AF22,IF(OR(AE22="AA",AE22="BA",AE22="BB",AE22="CB",AE22="CC",AE22="DC",AE22="DD",AE22="F",AE22="FA",AE22="FF",AE22="I",AE22="W",AE22="T"),AE22,IF(OR(AD22="AA",AD22="BA",AD22="BB",AD22="CB",AD22="CC",AD22="DC",AD22="DD",AD22="F",AD22="FA",AD22="FF",AD22="I",AD22="W",AD22="T"),AD22,"")))))</f>
        <v/>
      </c>
      <c r="AK22" s="132">
        <f>IF(AJ22="AA",4,IF(AJ22="BA",3.5,IF(AJ22="BB",3,IF(AJ22="CB",2.5,IF(AJ22="CC",2,IF(AJ22="DC",1.5,IF(AJ22="DD",1,0)))))))</f>
        <v>0</v>
      </c>
      <c r="AL22" s="131">
        <v>3</v>
      </c>
      <c r="AM22" s="130">
        <f>IF(OR(AJ22="T",AJ22="W",AJ22="I", AJ22=""),0,1)</f>
        <v>0</v>
      </c>
      <c r="AN22" s="129">
        <f>IF(OR(AJ22="AA",AJ22="BA",AJ22="BB",AJ22="CB",AJ22="CC",AJ22="DC",AJ22="DD",AJ22="T"),1,0)</f>
        <v>0</v>
      </c>
      <c r="AO22" s="128">
        <f>AM22*AL22</f>
        <v>0</v>
      </c>
      <c r="AP22" s="127">
        <f>AO22*AK22</f>
        <v>0</v>
      </c>
      <c r="AQ22" s="126">
        <f>AN22*AL22</f>
        <v>0</v>
      </c>
      <c r="AR22" s="125">
        <f>COUNTIF(AD22:AH22,"AA")+COUNTIF(AD22:AH22,"BA")+COUNTIF(AD22:AH22,"BB")+COUNTIF(AD22:AH22,"CB")+COUNTIF(AD22:AH22,"CC")+COUNTIF(AD22:AH22,"DC")+COUNTIF(AD22:AH22,"DD")+COUNTIF(AD22:AH22,"F")+COUNTIF(AD22:AH22,"I")+COUNTIF(AD22:AH22,"W")+COUNTIF(AD22:AH22,"T")+COUNTIF(AD22:AH22,"FF")+COUNTIF(AD22:AH22,"FA")</f>
        <v>0</v>
      </c>
      <c r="AS22" s="124">
        <f>IF(AR22&gt;0,AR22-1,0)</f>
        <v>0</v>
      </c>
      <c r="AT22" s="95">
        <f>(AR22-AS22)*AL22</f>
        <v>0</v>
      </c>
      <c r="AU22" s="123" t="s">
        <v>14</v>
      </c>
      <c r="AV22" s="122">
        <f>SUM(AQ20:AQ25)</f>
        <v>0</v>
      </c>
      <c r="AW22" s="116" t="s">
        <v>13</v>
      </c>
      <c r="AX22" s="115">
        <f>SUM(AS20:AS25)</f>
        <v>0</v>
      </c>
    </row>
    <row r="23" spans="2:50" ht="14.1" customHeight="1" x14ac:dyDescent="0.25">
      <c r="B23" s="139" t="s">
        <v>68</v>
      </c>
      <c r="C23" s="203" t="s">
        <v>67</v>
      </c>
      <c r="D23" s="203"/>
      <c r="E23" s="34"/>
      <c r="F23" s="34"/>
      <c r="G23" s="34"/>
      <c r="H23" s="141"/>
      <c r="I23" s="140"/>
      <c r="J23" s="80"/>
      <c r="K23" s="133" t="str">
        <f>IF(OR(I23="AA",I23="BA",I23="BB",I23="CB",I23="CC",I23="DC",I23="DD",I23="F",I23="I",I23="FA",I23="FF",I23="W",I23="T"),I23,IF(OR(H23="AA",H23="BA",H23="BB",H23="CB",H23="CC",H23="DC",H23="DD",H23="F",H23="I",H23="FA",H23="FF",H23="W",H23="T"),H23,IF(OR(G23="AA",G23="BA",G23="BB",G23="CB",G23="CC",G23="DC",G23="DD",G23="F",G23="I",G23="FA",G23="FF",G23="W",G23="T"),G23,IF(OR(F23="AA",F23="BA",F23="BB",F23="CB",F23="CC",F23="DC",F23="DD",F23="F",F23="FA",F23="FF",F23="I",F23="W",F23="T"),F23,IF(OR(E23="AA",E23="BA",E23="BB",E23="CB",E23="CC",E23="DC",E23="DD",E23="F",E23="FA",E23="FF",E23="I",E23="W",E23="T"),E23,"")))))</f>
        <v/>
      </c>
      <c r="L23" s="132">
        <f>IF(K23="AA",4,IF(K23="BA",3.5,IF(K23="BB",3,IF(K23="CB",2.5,IF(K23="CC",2,IF(K23="DC",1.5,IF(K23="DD",1,0)))))))</f>
        <v>0</v>
      </c>
      <c r="M23" s="131">
        <v>3</v>
      </c>
      <c r="N23" s="130">
        <f>IF(OR(K23="T",K23="W",K23="I", K23=""),0,1)</f>
        <v>0</v>
      </c>
      <c r="O23" s="129">
        <f>IF(OR(K23="AA",K23="BA",K23="BB",K23="CB",K23="CC",K23="DC",K23="DD",K23="T"),1,0)</f>
        <v>0</v>
      </c>
      <c r="P23" s="128">
        <f>N23*M23</f>
        <v>0</v>
      </c>
      <c r="Q23" s="127">
        <f>P23*L23</f>
        <v>0</v>
      </c>
      <c r="R23" s="126">
        <f>O23*M23</f>
        <v>0</v>
      </c>
      <c r="S23" s="125">
        <f>COUNTIF(E23:I23,"AA")+COUNTIF(E23:I23,"BA")+COUNTIF(E23:I23,"BB")+COUNTIF(E23:I23,"CB")+COUNTIF(E23:I23,"CC")+COUNTIF(E23:I23,"DC")+COUNTIF(E23:I23,"DD")+COUNTIF(E23:I23,"F")+COUNTIF(E23:I23,"I")+COUNTIF(E23:I23,"W")+COUNTIF(E23:I23,"T")+COUNTIF(E23:I23,"FF")+COUNTIF(E23:I23,"FA")</f>
        <v>0</v>
      </c>
      <c r="T23" s="124">
        <f>IF(S23&gt;0,S23-1,0)</f>
        <v>0</v>
      </c>
      <c r="U23" s="95">
        <f>(S23-T23)*M23</f>
        <v>0</v>
      </c>
      <c r="X23" s="116" t="s">
        <v>12</v>
      </c>
      <c r="Y23" s="115">
        <f>SUM(O20:O25)</f>
        <v>0</v>
      </c>
      <c r="Z23" s="153"/>
      <c r="AA23" s="139" t="s">
        <v>66</v>
      </c>
      <c r="AB23" s="143" t="s">
        <v>65</v>
      </c>
      <c r="AC23" s="142"/>
      <c r="AD23" s="34"/>
      <c r="AE23" s="34"/>
      <c r="AF23" s="34"/>
      <c r="AG23" s="192"/>
      <c r="AH23" s="191"/>
      <c r="AJ23" s="133" t="str">
        <f>IF(OR(AH23="AA",AH23="BA",AH23="BB",AH23="CB",AH23="CC",AH23="DC",AH23="DD",AH23="F",AH23="I",AH23="FA",AH23="FF",AH23="W",AH23="T"),AH23,IF(OR(AG23="AA",AG23="BA",AG23="BB",AG23="CB",AG23="CC",AG23="DC",AG23="DD",AG23="F",AG23="I",AG23="FA",AG23="FF",AG23="W",AG23="T"),AG23,IF(OR(AF23="AA",AF23="BA",AF23="BB",AF23="CB",AF23="CC",AF23="DC",AF23="DD",AF23="F",AF23="I",AF23="FA",AF23="FF",AF23="W",AF23="T"),AF23,IF(OR(AE23="AA",AE23="BA",AE23="BB",AE23="CB",AE23="CC",AE23="DC",AE23="DD",AE23="F",AE23="FA",AE23="FF",AE23="I",AE23="W",AE23="T"),AE23,IF(OR(AD23="AA",AD23="BA",AD23="BB",AD23="CB",AD23="CC",AD23="DC",AD23="DD",AD23="F",AD23="FA",AD23="FF",AD23="I",AD23="W",AD23="T"),AD23,"")))))</f>
        <v/>
      </c>
      <c r="AK23" s="132">
        <f>IF(AJ23="AA",4,IF(AJ23="BA",3.5,IF(AJ23="BB",3,IF(AJ23="CB",2.5,IF(AJ23="CC",2,IF(AJ23="DC",1.5,IF(AJ23="DD",1,0)))))))</f>
        <v>0</v>
      </c>
      <c r="AL23" s="131">
        <v>3</v>
      </c>
      <c r="AM23" s="130">
        <f>IF(OR(AJ23="T",AJ23="W",AJ23="I", AJ23=""),0,1)</f>
        <v>0</v>
      </c>
      <c r="AN23" s="129">
        <f>IF(OR(AJ23="AA",AJ23="BA",AJ23="BB",AJ23="CB",AJ23="CC",AJ23="DC",AJ23="DD",AJ23="T"),1,0)</f>
        <v>0</v>
      </c>
      <c r="AO23" s="128">
        <f>AM23*AL23</f>
        <v>0</v>
      </c>
      <c r="AP23" s="127">
        <f>AO23*AK23</f>
        <v>0</v>
      </c>
      <c r="AQ23" s="126">
        <f>AN23*AL23</f>
        <v>0</v>
      </c>
      <c r="AR23" s="125">
        <f>COUNTIF(AD23:AH23,"AA")+COUNTIF(AD23:AH23,"BA")+COUNTIF(AD23:AH23,"BB")+COUNTIF(AD23:AH23,"CB")+COUNTIF(AD23:AH23,"CC")+COUNTIF(AD23:AH23,"DC")+COUNTIF(AD23:AH23,"DD")+COUNTIF(AD23:AH23,"F")+COUNTIF(AD23:AH23,"I")+COUNTIF(AD23:AH23,"W")+COUNTIF(AD23:AH23,"T")+COUNTIF(AD23:AH23,"FF")+COUNTIF(AD23:AH23,"FA")</f>
        <v>0</v>
      </c>
      <c r="AS23" s="124">
        <f>IF(AR23&gt;0,AR23-1,0)</f>
        <v>0</v>
      </c>
      <c r="AT23" s="95">
        <f>(AR23-AS23)*AL23</f>
        <v>0</v>
      </c>
      <c r="AW23" s="116" t="s">
        <v>12</v>
      </c>
      <c r="AX23" s="115">
        <f>SUM(AN20:AN25)</f>
        <v>0</v>
      </c>
    </row>
    <row r="24" spans="2:50" ht="14.1" customHeight="1" thickBot="1" x14ac:dyDescent="0.3">
      <c r="B24" s="139" t="s">
        <v>64</v>
      </c>
      <c r="C24" s="143" t="s">
        <v>63</v>
      </c>
      <c r="D24" s="142"/>
      <c r="E24" s="34"/>
      <c r="F24" s="34"/>
      <c r="G24" s="34"/>
      <c r="H24" s="141"/>
      <c r="I24" s="140"/>
      <c r="J24" s="80"/>
      <c r="K24" s="133" t="str">
        <f>IF(OR(I24="AA",I24="BA",I24="BB",I24="CB",I24="CC",I24="DC",I24="DD",I24="F",I24="I",I24="FA",I24="FF",I24="W",I24="T"),I24,IF(OR(H24="AA",H24="BA",H24="BB",H24="CB",H24="CC",H24="DC",H24="DD",H24="F",H24="I",H24="FA",H24="FF",H24="W",H24="T"),H24,IF(OR(G24="AA",G24="BA",G24="BB",G24="CB",G24="CC",G24="DC",G24="DD",G24="F",G24="I",G24="FA",G24="FF",G24="W",G24="T"),G24,IF(OR(F24="AA",F24="BA",F24="BB",F24="CB",F24="CC",F24="DC",F24="DD",F24="F",F24="FA",F24="FF",F24="I",F24="W",F24="T"),F24,IF(OR(E24="AA",E24="BA",E24="BB",E24="CB",E24="CC",E24="DC",E24="DD",E24="F",E24="FA",E24="FF",E24="I",E24="W",E24="T"),E24,"")))))</f>
        <v/>
      </c>
      <c r="L24" s="132">
        <f>IF(K24="AA",4,IF(K24="BA",3.5,IF(K24="BB",3,IF(K24="CB",2.5,IF(K24="CC",2,IF(K24="DC",1.5,IF(K24="DD",1,0)))))))</f>
        <v>0</v>
      </c>
      <c r="M24" s="131">
        <v>2</v>
      </c>
      <c r="N24" s="130">
        <f>IF(OR(K24="T",K24="W",K24="I", K24=""),0,1)</f>
        <v>0</v>
      </c>
      <c r="O24" s="129">
        <f>IF(OR(K24="AA",K24="BA",K24="BB",K24="CB",K24="CC",K24="DC",K24="DD",K24="T"),1,0)</f>
        <v>0</v>
      </c>
      <c r="P24" s="128">
        <f>N24*M24</f>
        <v>0</v>
      </c>
      <c r="Q24" s="127">
        <f>P24*L24</f>
        <v>0</v>
      </c>
      <c r="R24" s="126">
        <f>O24*M24</f>
        <v>0</v>
      </c>
      <c r="S24" s="125">
        <f>COUNTIF(E24:I24,"AA")+COUNTIF(E24:I24,"BA")+COUNTIF(E24:I24,"BB")+COUNTIF(E24:I24,"CB")+COUNTIF(E24:I24,"CC")+COUNTIF(E24:I24,"DC")+COUNTIF(E24:I24,"DD")+COUNTIF(E24:I24,"F")+COUNTIF(E24:I24,"I")+COUNTIF(E24:I24,"W")+COUNTIF(E24:I24,"T")+COUNTIF(E24:I24,"FF")+COUNTIF(E24:I24,"FA")</f>
        <v>0</v>
      </c>
      <c r="T24" s="124">
        <f>IF(S24&gt;0,S24-1,0)</f>
        <v>0</v>
      </c>
      <c r="U24" s="95">
        <f>(S24-T24)*M24</f>
        <v>0</v>
      </c>
      <c r="X24" s="113" t="s">
        <v>9</v>
      </c>
      <c r="Y24" s="112">
        <f>SUM(S20:S25)</f>
        <v>0</v>
      </c>
      <c r="Z24" s="153"/>
      <c r="AA24" s="139" t="s">
        <v>62</v>
      </c>
      <c r="AB24" s="152" t="s">
        <v>61</v>
      </c>
      <c r="AC24" s="152"/>
      <c r="AD24" s="34"/>
      <c r="AE24" s="34"/>
      <c r="AF24" s="34"/>
      <c r="AG24" s="192"/>
      <c r="AH24" s="191"/>
      <c r="AJ24" s="133" t="str">
        <f>IF(OR(AH24="AA",AH24="BA",AH24="BB",AH24="CB",AH24="CC",AH24="DC",AH24="DD",AH24="F",AH24="I",AH24="FA",AH24="FF",AH24="W",AH24="T"),AH24,IF(OR(AG24="AA",AG24="BA",AG24="BB",AG24="CB",AG24="CC",AG24="DC",AG24="DD",AG24="F",AG24="I",AG24="FA",AG24="FF",AG24="W",AG24="T"),AG24,IF(OR(AF24="AA",AF24="BA",AF24="BB",AF24="CB",AF24="CC",AF24="DC",AF24="DD",AF24="F",AF24="I",AF24="FA",AF24="FF",AF24="W",AF24="T"),AF24,IF(OR(AE24="AA",AE24="BA",AE24="BB",AE24="CB",AE24="CC",AE24="DC",AE24="DD",AE24="F",AE24="FA",AE24="FF",AE24="I",AE24="W",AE24="T"),AE24,IF(OR(AD24="AA",AD24="BA",AD24="BB",AD24="CB",AD24="CC",AD24="DC",AD24="DD",AD24="F",AD24="FA",AD24="FF",AD24="I",AD24="W",AD24="T"),AD24,"")))))</f>
        <v/>
      </c>
      <c r="AK24" s="132">
        <f>IF(AJ24="AA",4,IF(AJ24="BA",3.5,IF(AJ24="BB",3,IF(AJ24="CB",2.5,IF(AJ24="CC",2,IF(AJ24="DC",1.5,IF(AJ24="DD",1,0)))))))</f>
        <v>0</v>
      </c>
      <c r="AL24" s="131">
        <v>2</v>
      </c>
      <c r="AM24" s="130">
        <f>IF(OR(AJ24="T",AJ24="W",AJ24="I", AJ24=""),0,1)</f>
        <v>0</v>
      </c>
      <c r="AN24" s="129">
        <f>IF(OR(AJ24="AA",AJ24="BA",AJ24="BB",AJ24="CB",AJ24="CC",AJ24="DC",AJ24="DD",AJ24="T"),1,0)</f>
        <v>0</v>
      </c>
      <c r="AO24" s="128">
        <f>AM24*AL24</f>
        <v>0</v>
      </c>
      <c r="AP24" s="127">
        <f>AO24*AK24</f>
        <v>0</v>
      </c>
      <c r="AQ24" s="126">
        <f>AN24*AL24</f>
        <v>0</v>
      </c>
      <c r="AR24" s="125">
        <f>COUNTIF(AD24:AH24,"AA")+COUNTIF(AD24:AH24,"BA")+COUNTIF(AD24:AH24,"BB")+COUNTIF(AD24:AH24,"CB")+COUNTIF(AD24:AH24,"CC")+COUNTIF(AD24:AH24,"DC")+COUNTIF(AD24:AH24,"DD")+COUNTIF(AD24:AH24,"F")+COUNTIF(AD24:AH24,"I")+COUNTIF(AD24:AH24,"W")+COUNTIF(AD24:AH24,"T")+COUNTIF(AD24:AH24,"FF")+COUNTIF(AD24:AH24,"FA")</f>
        <v>0</v>
      </c>
      <c r="AS24" s="124">
        <f>IF(AR24&gt;0,AR24-1,0)</f>
        <v>0</v>
      </c>
      <c r="AT24" s="95">
        <f>(AR24-AS24)*AL24</f>
        <v>0</v>
      </c>
      <c r="AW24" s="113" t="s">
        <v>9</v>
      </c>
      <c r="AX24" s="112">
        <f>SUM(AR20:AR25)</f>
        <v>0</v>
      </c>
    </row>
    <row r="25" spans="2:50" ht="21" customHeight="1" thickBot="1" x14ac:dyDescent="0.3">
      <c r="B25" s="198" t="s">
        <v>60</v>
      </c>
      <c r="C25" s="202" t="s">
        <v>59</v>
      </c>
      <c r="D25" s="201"/>
      <c r="E25" s="18"/>
      <c r="F25" s="18"/>
      <c r="G25" s="18"/>
      <c r="H25" s="17"/>
      <c r="I25" s="200"/>
      <c r="J25" s="80"/>
      <c r="K25" s="133" t="str">
        <f>IF(OR(I25="AA",I25="BA",I25="BB",I25="CB",I25="CC",I25="DC",I25="DD",I25="F",I25="I",I25="FA",I25="FF",I25="W",I25="T"),I25,IF(OR(H25="AA",H25="BA",H25="BB",H25="CB",H25="CC",H25="DC",H25="DD",H25="F",H25="I",H25="FA",H25="FF",H25="W",H25="T"),H25,IF(OR(G25="AA",G25="BA",G25="BB",G25="CB",G25="CC",G25="DC",G25="DD",G25="F",G25="I",G25="FA",G25="FF",G25="W",G25="T"),G25,IF(OR(F25="AA",F25="BA",F25="BB",F25="CB",F25="CC",F25="DC",F25="DD",F25="F",F25="FA",F25="FF",F25="I",F25="W",F25="T"),F25,IF(OR(E25="AA",E25="BA",E25="BB",E25="CB",E25="CC",E25="DC",E25="DD",E25="F",E25="FA",E25="FF",E25="I",E25="W",E25="T"),E25,"")))))</f>
        <v/>
      </c>
      <c r="L25" s="132">
        <f>IF(K25="AA",4,IF(K25="BA",3.5,IF(K25="BB",3,IF(K25="CB",2.5,IF(K25="CC",2,IF(K25="DC",1.5,IF(K25="DD",1,0)))))))</f>
        <v>0</v>
      </c>
      <c r="M25" s="131">
        <v>2</v>
      </c>
      <c r="N25" s="130">
        <f>IF(OR(K25="T",K25="W",K25="I", K25=""),0,1)</f>
        <v>0</v>
      </c>
      <c r="O25" s="129">
        <f>IF(OR(K25="AA",K25="BA",K25="BB",K25="CB",K25="CC",K25="DC",K25="DD",K25="T"),1,0)</f>
        <v>0</v>
      </c>
      <c r="P25" s="128">
        <f>N25*M25</f>
        <v>0</v>
      </c>
      <c r="Q25" s="127">
        <f>P25*L25</f>
        <v>0</v>
      </c>
      <c r="R25" s="126">
        <f>O25*M25</f>
        <v>0</v>
      </c>
      <c r="S25" s="125">
        <f>COUNTIF(E25:I25,"AA")+COUNTIF(E25:I25,"BA")+COUNTIF(E25:I25,"BB")+COUNTIF(E25:I25,"CB")+COUNTIF(E25:I25,"CC")+COUNTIF(E25:I25,"DC")+COUNTIF(E25:I25,"DD")+COUNTIF(E25:I25,"F")+COUNTIF(E25:I25,"I")+COUNTIF(E25:I25,"W")+COUNTIF(E25:I25,"T")+COUNTIF(E25:I25,"FF")+COUNTIF(E25:I25,"FA")</f>
        <v>0</v>
      </c>
      <c r="T25" s="124">
        <f>IF(S25&gt;0,S25-1,0)</f>
        <v>0</v>
      </c>
      <c r="U25" s="95">
        <f>(S25-T25)*M25</f>
        <v>0</v>
      </c>
      <c r="X25" s="199"/>
      <c r="Y25" s="199"/>
      <c r="Z25" s="153"/>
      <c r="AA25" s="198" t="s">
        <v>58</v>
      </c>
      <c r="AB25" s="197" t="s">
        <v>57</v>
      </c>
      <c r="AC25" s="197"/>
      <c r="AD25" s="18"/>
      <c r="AE25" s="18"/>
      <c r="AF25" s="17"/>
      <c r="AG25" s="196"/>
      <c r="AH25" s="195"/>
      <c r="AJ25" s="133" t="str">
        <f>IF(OR(AH25="AA",AH25="BA",AH25="BB",AH25="CB",AH25="CC",AH25="DC",AH25="DD",AH25="F",AH25="I",AH25="FA",AH25="FF",AH25="W",AH25="T"),AH25,IF(OR(AG25="AA",AG25="BA",AG25="BB",AG25="CB",AG25="CC",AG25="DC",AG25="DD",AG25="F",AG25="I",AG25="FA",AG25="FF",AG25="W",AG25="T"),AG25,IF(OR(AF25="AA",AF25="BA",AF25="BB",AF25="CB",AF25="CC",AF25="DC",AF25="DD",AF25="F",AF25="I",AF25="FA",AF25="FF",AF25="W",AF25="T"),AF25,IF(OR(AE25="AA",AE25="BA",AE25="BB",AE25="CB",AE25="CC",AE25="DC",AE25="DD",AE25="F",AE25="FA",AE25="FF",AE25="I",AE25="W",AE25="T"),AE25,IF(OR(AD25="AA",AD25="BA",AD25="BB",AD25="CB",AD25="CC",AD25="DC",AD25="DD",AD25="F",AD25="FA",AD25="FF",AD25="I",AD25="W",AD25="T"),AD25,"")))))</f>
        <v/>
      </c>
      <c r="AK25" s="132">
        <f>IF(AJ25="AA",4,IF(AJ25="BA",3.5,IF(AJ25="BB",3,IF(AJ25="CB",2.5,IF(AJ25="CC",2,IF(AJ25="DC",1.5,IF(AJ25="DD",1,0)))))))</f>
        <v>0</v>
      </c>
      <c r="AL25" s="131">
        <v>2</v>
      </c>
      <c r="AM25" s="130">
        <f>IF(OR(AJ25="T",AJ25="W",AJ25="I", AJ25=""),0,1)</f>
        <v>0</v>
      </c>
      <c r="AN25" s="129">
        <f>IF(OR(AJ25="AA",AJ25="BA",AJ25="BB",AJ25="CB",AJ25="CC",AJ25="DC",AJ25="DD",AJ25="T"),1,0)</f>
        <v>0</v>
      </c>
      <c r="AO25" s="128">
        <f>AM25*AL25</f>
        <v>0</v>
      </c>
      <c r="AP25" s="127">
        <f>AO25*AK25</f>
        <v>0</v>
      </c>
      <c r="AQ25" s="126">
        <f>AN25*AL25</f>
        <v>0</v>
      </c>
      <c r="AR25" s="125">
        <f>COUNTIF(AD25:AH25,"AA")+COUNTIF(AD25:AH25,"BA")+COUNTIF(AD25:AH25,"BB")+COUNTIF(AD25:AH25,"CB")+COUNTIF(AD25:AH25,"CC")+COUNTIF(AD25:AH25,"DC")+COUNTIF(AD25:AH25,"DD")+COUNTIF(AD25:AH25,"F")+COUNTIF(AD25:AH25,"I")+COUNTIF(AD25:AH25,"W")+COUNTIF(AD25:AH25,"T")+COUNTIF(AD25:AH25,"FF")+COUNTIF(AD25:AH25,"FA")</f>
        <v>0</v>
      </c>
      <c r="AS25" s="124">
        <f>IF(AR25&gt;0,AR25-1,0)</f>
        <v>0</v>
      </c>
      <c r="AT25" s="95">
        <f>(AR25-AS25)*AL25</f>
        <v>0</v>
      </c>
    </row>
    <row r="26" spans="2:50" ht="5.0999999999999996" customHeight="1" thickBot="1" x14ac:dyDescent="0.3">
      <c r="B26" s="167" t="s">
        <v>35</v>
      </c>
      <c r="C26" s="166"/>
      <c r="D26" s="166"/>
      <c r="E26" s="162"/>
      <c r="F26" s="162"/>
      <c r="G26" s="162"/>
      <c r="H26" s="161"/>
      <c r="I26" s="165"/>
      <c r="J26" s="194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79" t="s">
        <v>35</v>
      </c>
      <c r="AB26" s="153"/>
      <c r="AC26" s="162"/>
      <c r="AD26" s="162"/>
      <c r="AE26" s="162"/>
      <c r="AF26" s="161"/>
      <c r="AG26" s="165"/>
      <c r="AH26" s="193"/>
    </row>
    <row r="27" spans="2:50" ht="15.75" thickBot="1" x14ac:dyDescent="0.3">
      <c r="B27" s="157">
        <f>5-Y31</f>
        <v>5</v>
      </c>
      <c r="C27" s="156" t="s">
        <v>56</v>
      </c>
      <c r="D27" s="156"/>
      <c r="E27" s="156"/>
      <c r="F27" s="156"/>
      <c r="G27" s="156"/>
      <c r="H27" s="156"/>
      <c r="I27" s="155"/>
      <c r="J27" s="158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Z27" s="79"/>
      <c r="AA27" s="157">
        <f>5-AX31</f>
        <v>5</v>
      </c>
      <c r="AB27" s="156" t="s">
        <v>55</v>
      </c>
      <c r="AC27" s="156"/>
      <c r="AD27" s="156"/>
      <c r="AE27" s="156"/>
      <c r="AF27" s="156"/>
      <c r="AG27" s="156"/>
      <c r="AH27" s="155"/>
    </row>
    <row r="28" spans="2:50" ht="14.1" customHeight="1" x14ac:dyDescent="0.25">
      <c r="B28" s="139" t="s">
        <v>54</v>
      </c>
      <c r="C28" s="152" t="s">
        <v>53</v>
      </c>
      <c r="D28" s="152"/>
      <c r="E28" s="34"/>
      <c r="F28" s="34"/>
      <c r="G28" s="34"/>
      <c r="H28" s="141"/>
      <c r="I28" s="140"/>
      <c r="J28" s="80"/>
      <c r="K28" s="133" t="str">
        <f>IF(OR(I28="AA",I28="BA",I28="BB",I28="CB",I28="CC",I28="DC",I28="DD",I28="F",I28="I",I28="FA",I28="FF",I28="W",I28="T"),I28,IF(OR(H28="AA",H28="BA",H28="BB",H28="CB",H28="CC",H28="DC",H28="DD",H28="F",H28="I",H28="FA",H28="FF",H28="W",H28="T"),H28,IF(OR(G28="AA",G28="BA",G28="BB",G28="CB",G28="CC",G28="DC",G28="DD",G28="F",G28="I",G28="FA",G28="FF",G28="W",G28="T"),G28,IF(OR(F28="AA",F28="BA",F28="BB",F28="CB",F28="CC",F28="DC",F28="DD",F28="F",F28="FA",F28="FF",F28="I",F28="W",F28="T"),F28,IF(OR(E28="AA",E28="BA",E28="BB",E28="CB",E28="CC",E28="DC",E28="DD",E28="F",E28="FA",E28="FF",E28="I",E28="W",E28="T"),E28,"")))))</f>
        <v/>
      </c>
      <c r="L28" s="132">
        <f>IF(K28="AA",4,IF(K28="BA",3.5,IF(K28="BB",3,IF(K28="CB",2.5,IF(K28="CC",2,IF(K28="DC",1.5,IF(K28="DD",1,0)))))))</f>
        <v>0</v>
      </c>
      <c r="M28" s="131">
        <v>3</v>
      </c>
      <c r="N28" s="130">
        <f>IF(OR(K28="T",K28="W",K28="I", K28=""),0,1)</f>
        <v>0</v>
      </c>
      <c r="O28" s="129">
        <f>IF(OR(K28="AA",K28="BA",K28="BB",K28="CB",K28="CC",K28="DC",K28="DD",K28="T"),1,0)</f>
        <v>0</v>
      </c>
      <c r="P28" s="128">
        <f>N28*M28</f>
        <v>0</v>
      </c>
      <c r="Q28" s="127">
        <f>P28*L28</f>
        <v>0</v>
      </c>
      <c r="R28" s="126">
        <f>O28*M28</f>
        <v>0</v>
      </c>
      <c r="S28" s="125">
        <f>COUNTIF(E28:I28,"AA")+COUNTIF(E28:I28,"BA")+COUNTIF(E28:I28,"BB")+COUNTIF(E28:I28,"CB")+COUNTIF(E28:I28,"CC")+COUNTIF(E28:I28,"DC")+COUNTIF(E28:I28,"DD")+COUNTIF(E28:I28,"F")+COUNTIF(E28:I28,"I")+COUNTIF(E28:I28,"W")+COUNTIF(E28:I28,"T")+COUNTIF(E28:I28,"FF")+COUNTIF(E28:I28,"FA")</f>
        <v>0</v>
      </c>
      <c r="T28" s="124">
        <f>IF(S28&gt;0,S28-1,0)</f>
        <v>0</v>
      </c>
      <c r="U28" s="95">
        <f>(S28-T28)*M28</f>
        <v>0</v>
      </c>
      <c r="V28" s="151" t="s">
        <v>20</v>
      </c>
      <c r="W28" s="150">
        <f>SUM(Q28:Q36)</f>
        <v>0</v>
      </c>
      <c r="X28" s="149" t="s">
        <v>19</v>
      </c>
      <c r="Y28" s="148">
        <f>COUNTIF(K28:K32,"f")+COUNTIF(K28:K32,"fa")+COUNTIF(K28:K32,"ff")</f>
        <v>0</v>
      </c>
      <c r="Z28" s="153"/>
      <c r="AA28" s="139" t="s">
        <v>52</v>
      </c>
      <c r="AB28" s="152" t="s">
        <v>51</v>
      </c>
      <c r="AC28" s="152"/>
      <c r="AD28" s="34"/>
      <c r="AE28" s="34"/>
      <c r="AF28" s="141"/>
      <c r="AG28" s="192"/>
      <c r="AH28" s="191"/>
      <c r="AJ28" s="133" t="str">
        <f>IF(OR(AH28="AA",AH28="BA",AH28="BB",AH28="CB",AH28="CC",AH28="DC",AH28="DD",AH28="F",AH28="I",AH28="FA",AH28="FF",AH28="W",AH28="T"),AH28,IF(OR(AG28="AA",AG28="BA",AG28="BB",AG28="CB",AG28="CC",AG28="DC",AG28="DD",AG28="F",AG28="I",AG28="FA",AG28="FF",AG28="W",AG28="T"),AG28,IF(OR(AF28="AA",AF28="BA",AF28="BB",AF28="CB",AF28="CC",AF28="DC",AF28="DD",AF28="F",AF28="I",AF28="FA",AF28="FF",AF28="W",AF28="T"),AF28,IF(OR(AE28="AA",AE28="BA",AE28="BB",AE28="CB",AE28="CC",AE28="DC",AE28="DD",AE28="F",AE28="FA",AE28="FF",AE28="I",AE28="W",AE28="T"),AE28,IF(OR(AD28="AA",AD28="BA",AD28="BB",AD28="CB",AD28="CC",AD28="DC",AD28="DD",AD28="F",AD28="FA",AD28="FF",AD28="I",AD28="W",AD28="T"),AD28,"")))))</f>
        <v/>
      </c>
      <c r="AK28" s="132">
        <f>IF(AJ28="AA",4,IF(AJ28="BA",3.5,IF(AJ28="BB",3,IF(AJ28="CB",2.5,IF(AJ28="CC",2,IF(AJ28="DC",1.5,IF(AJ28="DD",1,0)))))))</f>
        <v>0</v>
      </c>
      <c r="AL28" s="131">
        <v>3</v>
      </c>
      <c r="AM28" s="130">
        <f>IF(OR(AJ28="T",AJ28="W",AJ28="I", AJ28=""),0,1)</f>
        <v>0</v>
      </c>
      <c r="AN28" s="129">
        <f>IF(OR(AJ28="AA",AJ28="BA",AJ28="BB",AJ28="CB",AJ28="CC",AJ28="DC",AJ28="DD",AJ28="T"),1,0)</f>
        <v>0</v>
      </c>
      <c r="AO28" s="128">
        <f>AM28*AL28</f>
        <v>0</v>
      </c>
      <c r="AP28" s="127">
        <f>AO28*AK28</f>
        <v>0</v>
      </c>
      <c r="AQ28" s="126">
        <f>AN28*AL28</f>
        <v>0</v>
      </c>
      <c r="AR28" s="125">
        <f>COUNTIF(AD28:AH28,"AA")+COUNTIF(AD28:AH28,"BA")+COUNTIF(AD28:AH28,"BB")+COUNTIF(AD28:AH28,"CB")+COUNTIF(AD28:AH28,"CC")+COUNTIF(AD28:AH28,"DC")+COUNTIF(AD28:AH28,"DD")+COUNTIF(AD28:AH28,"F")+COUNTIF(AD28:AH28,"I")+COUNTIF(AD28:AH28,"W")+COUNTIF(AD28:AH28,"T")+COUNTIF(AD28:AH28,"FF")+COUNTIF(AD28:AH28,"FA")</f>
        <v>0</v>
      </c>
      <c r="AS28" s="124">
        <f>IF(AR28&gt;0,AR28-1,0)</f>
        <v>0</v>
      </c>
      <c r="AT28" s="95">
        <f>(AR28-AS28)*AL28</f>
        <v>0</v>
      </c>
      <c r="AU28" s="151" t="s">
        <v>20</v>
      </c>
      <c r="AV28" s="150">
        <f>SUM(AP28:AP36)</f>
        <v>0</v>
      </c>
      <c r="AW28" s="149" t="s">
        <v>19</v>
      </c>
      <c r="AX28" s="148">
        <f>COUNTIF(AJ28:AJ34,"f")+COUNTIF(AJ28:AJ34,"fa")+COUNTIF(AJ28:AJ34,"ff")</f>
        <v>0</v>
      </c>
    </row>
    <row r="29" spans="2:50" ht="14.1" customHeight="1" x14ac:dyDescent="0.25">
      <c r="B29" s="139" t="s">
        <v>50</v>
      </c>
      <c r="C29" s="152" t="s">
        <v>49</v>
      </c>
      <c r="D29" s="152"/>
      <c r="E29" s="34"/>
      <c r="F29" s="34"/>
      <c r="G29" s="34"/>
      <c r="H29" s="141"/>
      <c r="I29" s="140"/>
      <c r="J29" s="80"/>
      <c r="K29" s="133" t="str">
        <f>IF(OR(I29="AA",I29="BA",I29="BB",I29="CB",I29="CC",I29="DC",I29="DD",I29="F",I29="I",I29="FA",I29="FF",I29="W",I29="T"),I29,IF(OR(H29="AA",H29="BA",H29="BB",H29="CB",H29="CC",H29="DC",H29="DD",H29="F",H29="I",H29="FA",H29="FF",H29="W",H29="T"),H29,IF(OR(G29="AA",G29="BA",G29="BB",G29="CB",G29="CC",G29="DC",G29="DD",G29="F",G29="I",G29="FA",G29="FF",G29="W",G29="T"),G29,IF(OR(F29="AA",F29="BA",F29="BB",F29="CB",F29="CC",F29="DC",F29="DD",F29="F",F29="FA",F29="FF",F29="I",F29="W",F29="T"),F29,IF(OR(E29="AA",E29="BA",E29="BB",E29="CB",E29="CC",E29="DC",E29="DD",E29="F",E29="FA",E29="FF",E29="I",E29="W",E29="T"),E29,"")))))</f>
        <v/>
      </c>
      <c r="L29" s="132">
        <f>IF(K29="AA",4,IF(K29="BA",3.5,IF(K29="BB",3,IF(K29="CB",2.5,IF(K29="CC",2,IF(K29="DC",1.5,IF(K29="DD",1,0)))))))</f>
        <v>0</v>
      </c>
      <c r="M29" s="131">
        <v>3</v>
      </c>
      <c r="N29" s="130">
        <f>IF(OR(K29="T",K29="W",K29="I", K29=""),0,1)</f>
        <v>0</v>
      </c>
      <c r="O29" s="129">
        <f>IF(OR(K29="AA",K29="BA",K29="BB",K29="CB",K29="CC",K29="DC",K29="DD",K29="T"),1,0)</f>
        <v>0</v>
      </c>
      <c r="P29" s="128">
        <f>N29*M29</f>
        <v>0</v>
      </c>
      <c r="Q29" s="127">
        <f>P29*L29</f>
        <v>0</v>
      </c>
      <c r="R29" s="126">
        <f>O29*M29</f>
        <v>0</v>
      </c>
      <c r="S29" s="125">
        <f>COUNTIF(E29:I29,"AA")+COUNTIF(E29:I29,"BA")+COUNTIF(E29:I29,"BB")+COUNTIF(E29:I29,"CB")+COUNTIF(E29:I29,"CC")+COUNTIF(E29:I29,"DC")+COUNTIF(E29:I29,"DD")+COUNTIF(E29:I29,"F")+COUNTIF(E29:I29,"I")+COUNTIF(E29:I29,"W")+COUNTIF(E29:I29,"T")+COUNTIF(E29:I29,"FF")+COUNTIF(E29:I29,"FA")</f>
        <v>0</v>
      </c>
      <c r="T29" s="124">
        <f>IF(S29&gt;0,S29-1,0)</f>
        <v>0</v>
      </c>
      <c r="U29" s="95">
        <f>(S29-T29)*M29</f>
        <v>0</v>
      </c>
      <c r="V29" s="147" t="s">
        <v>16</v>
      </c>
      <c r="W29" s="146">
        <f>SUM(P28:P36)</f>
        <v>0</v>
      </c>
      <c r="X29" s="145" t="s">
        <v>15</v>
      </c>
      <c r="Y29" s="144">
        <f>COUNTIF(K28:K32,"W")</f>
        <v>0</v>
      </c>
      <c r="Z29" s="153"/>
      <c r="AA29" s="139" t="s">
        <v>48</v>
      </c>
      <c r="AB29" s="152" t="s">
        <v>47</v>
      </c>
      <c r="AC29" s="152"/>
      <c r="AD29" s="34"/>
      <c r="AE29" s="34"/>
      <c r="AF29" s="141"/>
      <c r="AG29" s="192"/>
      <c r="AH29" s="191"/>
      <c r="AJ29" s="133" t="str">
        <f>IF(OR(AH29="AA",AH29="BA",AH29="BB",AH29="CB",AH29="CC",AH29="DC",AH29="DD",AH29="F",AH29="I",AH29="FA",AH29="FF",AH29="W",AH29="T"),AH29,IF(OR(AG29="AA",AG29="BA",AG29="BB",AG29="CB",AG29="CC",AG29="DC",AG29="DD",AG29="F",AG29="I",AG29="FA",AG29="FF",AG29="W",AG29="T"),AG29,IF(OR(AF29="AA",AF29="BA",AF29="BB",AF29="CB",AF29="CC",AF29="DC",AF29="DD",AF29="F",AF29="I",AF29="FA",AF29="FF",AF29="W",AF29="T"),AF29,IF(OR(AE29="AA",AE29="BA",AE29="BB",AE29="CB",AE29="CC",AE29="DC",AE29="DD",AE29="F",AE29="FA",AE29="FF",AE29="I",AE29="W",AE29="T"),AE29,IF(OR(AD29="AA",AD29="BA",AD29="BB",AD29="CB",AD29="CC",AD29="DC",AD29="DD",AD29="F",AD29="FA",AD29="FF",AD29="I",AD29="W",AD29="T"),AD29,"")))))</f>
        <v/>
      </c>
      <c r="AK29" s="132">
        <f>IF(AJ29="AA",4,IF(AJ29="BA",3.5,IF(AJ29="BB",3,IF(AJ29="CB",2.5,IF(AJ29="CC",2,IF(AJ29="DC",1.5,IF(AJ29="DD",1,0)))))))</f>
        <v>0</v>
      </c>
      <c r="AL29" s="131">
        <v>3</v>
      </c>
      <c r="AM29" s="130">
        <f>IF(OR(AJ29="T",AJ29="W",AJ29="I", AJ29=""),0,1)</f>
        <v>0</v>
      </c>
      <c r="AN29" s="129">
        <f>IF(OR(AJ29="AA",AJ29="BA",AJ29="BB",AJ29="CB",AJ29="CC",AJ29="DC",AJ29="DD",AJ29="T"),1,0)</f>
        <v>0</v>
      </c>
      <c r="AO29" s="128">
        <f>AM29*AL29</f>
        <v>0</v>
      </c>
      <c r="AP29" s="127">
        <f>AO29*AK29</f>
        <v>0</v>
      </c>
      <c r="AQ29" s="126">
        <f>AN29*AL29</f>
        <v>0</v>
      </c>
      <c r="AR29" s="125">
        <f>COUNTIF(AD29:AH29,"AA")+COUNTIF(AD29:AH29,"BA")+COUNTIF(AD29:AH29,"BB")+COUNTIF(AD29:AH29,"CB")+COUNTIF(AD29:AH29,"CC")+COUNTIF(AD29:AH29,"DC")+COUNTIF(AD29:AH29,"DD")+COUNTIF(AD29:AH29,"F")+COUNTIF(AD29:AH29,"I")+COUNTIF(AD29:AH29,"W")+COUNTIF(AD29:AH29,"T")+COUNTIF(AD29:AH29,"FF")+COUNTIF(AD29:AH29,"FA")</f>
        <v>0</v>
      </c>
      <c r="AS29" s="124">
        <f>IF(AR29&gt;0,AR29-1,0)</f>
        <v>0</v>
      </c>
      <c r="AT29" s="95">
        <f>(AR29-AS29)*AL29</f>
        <v>0</v>
      </c>
      <c r="AU29" s="147" t="s">
        <v>16</v>
      </c>
      <c r="AV29" s="146">
        <f>SUM(AO28:AO36)</f>
        <v>0</v>
      </c>
      <c r="AW29" s="145" t="s">
        <v>15</v>
      </c>
      <c r="AX29" s="144">
        <f>COUNTIF(AJ28:AJ34,"W")</f>
        <v>0</v>
      </c>
    </row>
    <row r="30" spans="2:50" ht="14.1" customHeight="1" thickBot="1" x14ac:dyDescent="0.3">
      <c r="B30" s="139" t="s">
        <v>46</v>
      </c>
      <c r="C30" s="152" t="s">
        <v>45</v>
      </c>
      <c r="D30" s="152"/>
      <c r="E30" s="34"/>
      <c r="F30" s="34"/>
      <c r="G30" s="34"/>
      <c r="H30" s="141"/>
      <c r="I30" s="140"/>
      <c r="J30" s="80"/>
      <c r="K30" s="133" t="str">
        <f>IF(OR(I30="AA",I30="BA",I30="BB",I30="CB",I30="CC",I30="DC",I30="DD",I30="F",I30="I",I30="FA",I30="FF",I30="W",I30="T"),I30,IF(OR(H30="AA",H30="BA",H30="BB",H30="CB",H30="CC",H30="DC",H30="DD",H30="F",H30="I",H30="FA",H30="FF",H30="W",H30="T"),H30,IF(OR(G30="AA",G30="BA",G30="BB",G30="CB",G30="CC",G30="DC",G30="DD",G30="F",G30="I",G30="FA",G30="FF",G30="W",G30="T"),G30,IF(OR(F30="AA",F30="BA",F30="BB",F30="CB",F30="CC",F30="DC",F30="DD",F30="F",F30="FA",F30="FF",F30="I",F30="W",F30="T"),F30,IF(OR(E30="AA",E30="BA",E30="BB",E30="CB",E30="CC",E30="DC",E30="DD",E30="F",E30="FA",E30="FF",E30="I",E30="W",E30="T"),E30,"")))))</f>
        <v/>
      </c>
      <c r="L30" s="132">
        <f>IF(K30="AA",4,IF(K30="BA",3.5,IF(K30="BB",3,IF(K30="CB",2.5,IF(K30="CC",2,IF(K30="DC",1.5,IF(K30="DD",1,0)))))))</f>
        <v>0</v>
      </c>
      <c r="M30" s="131">
        <v>3</v>
      </c>
      <c r="N30" s="130">
        <f>IF(OR(K30="T",K30="W",K30="I", K30=""),0,1)</f>
        <v>0</v>
      </c>
      <c r="O30" s="129">
        <f>IF(OR(K30="AA",K30="BA",K30="BB",K30="CB",K30="CC",K30="DC",K30="DD",K30="T"),1,0)</f>
        <v>0</v>
      </c>
      <c r="P30" s="128">
        <f>N30*M30</f>
        <v>0</v>
      </c>
      <c r="Q30" s="127">
        <f>P30*L30</f>
        <v>0</v>
      </c>
      <c r="R30" s="126">
        <f>O30*M30</f>
        <v>0</v>
      </c>
      <c r="S30" s="125">
        <f>COUNTIF(E30:I30,"AA")+COUNTIF(E30:I30,"BA")+COUNTIF(E30:I30,"BB")+COUNTIF(E30:I30,"CB")+COUNTIF(E30:I30,"CC")+COUNTIF(E30:I30,"DC")+COUNTIF(E30:I30,"DD")+COUNTIF(E30:I30,"F")+COUNTIF(E30:I30,"I")+COUNTIF(E30:I30,"W")+COUNTIF(E30:I30,"T")+COUNTIF(E30:I30,"FF")+COUNTIF(E30:I30,"FA")</f>
        <v>0</v>
      </c>
      <c r="T30" s="124">
        <f>IF(S30&gt;0,S30-1,0)</f>
        <v>0</v>
      </c>
      <c r="U30" s="95">
        <f>(S30-T30)*M30</f>
        <v>0</v>
      </c>
      <c r="V30" s="123" t="s">
        <v>14</v>
      </c>
      <c r="W30" s="122">
        <f>SUM(R28:R36)</f>
        <v>0</v>
      </c>
      <c r="X30" s="116" t="s">
        <v>13</v>
      </c>
      <c r="Y30" s="115">
        <f>SUM(T28:T32)</f>
        <v>0</v>
      </c>
      <c r="Z30" s="153"/>
      <c r="AA30" s="139" t="s">
        <v>44</v>
      </c>
      <c r="AB30" s="152" t="s">
        <v>43</v>
      </c>
      <c r="AC30" s="152"/>
      <c r="AD30" s="34"/>
      <c r="AE30" s="34"/>
      <c r="AF30" s="141"/>
      <c r="AG30" s="192"/>
      <c r="AH30" s="191"/>
      <c r="AJ30" s="133" t="str">
        <f>IF(OR(AH30="AA",AH30="BA",AH30="BB",AH30="CB",AH30="CC",AH30="DC",AH30="DD",AH30="F",AH30="I",AH30="FA",AH30="FF",AH30="W",AH30="T"),AH30,IF(OR(AG30="AA",AG30="BA",AG30="BB",AG30="CB",AG30="CC",AG30="DC",AG30="DD",AG30="F",AG30="I",AG30="FA",AG30="FF",AG30="W",AG30="T"),AG30,IF(OR(AF30="AA",AF30="BA",AF30="BB",AF30="CB",AF30="CC",AF30="DC",AF30="DD",AF30="F",AF30="I",AF30="FA",AF30="FF",AF30="W",AF30="T"),AF30,IF(OR(AE30="AA",AE30="BA",AE30="BB",AE30="CB",AE30="CC",AE30="DC",AE30="DD",AE30="F",AE30="FA",AE30="FF",AE30="I",AE30="W",AE30="T"),AE30,IF(OR(AD30="AA",AD30="BA",AD30="BB",AD30="CB",AD30="CC",AD30="DC",AD30="DD",AD30="F",AD30="FA",AD30="FF",AD30="I",AD30="W",AD30="T"),AD30,"")))))</f>
        <v/>
      </c>
      <c r="AK30" s="132">
        <f>IF(AJ30="AA",4,IF(AJ30="BA",3.5,IF(AJ30="BB",3,IF(AJ30="CB",2.5,IF(AJ30="CC",2,IF(AJ30="DC",1.5,IF(AJ30="DD",1,0)))))))</f>
        <v>0</v>
      </c>
      <c r="AL30" s="131">
        <v>3</v>
      </c>
      <c r="AM30" s="130">
        <f>IF(OR(AJ30="T",AJ30="W",AJ30="I", AJ30=""),0,1)</f>
        <v>0</v>
      </c>
      <c r="AN30" s="129">
        <f>IF(OR(AJ30="AA",AJ30="BA",AJ30="BB",AJ30="CB",AJ30="CC",AJ30="DC",AJ30="DD",AJ30="T"),1,0)</f>
        <v>0</v>
      </c>
      <c r="AO30" s="128">
        <f>AM30*AL30</f>
        <v>0</v>
      </c>
      <c r="AP30" s="127">
        <f>AO30*AK30</f>
        <v>0</v>
      </c>
      <c r="AQ30" s="126">
        <f>AN30*AL30</f>
        <v>0</v>
      </c>
      <c r="AR30" s="125">
        <f>COUNTIF(AD30:AH30,"AA")+COUNTIF(AD30:AH30,"BA")+COUNTIF(AD30:AH30,"BB")+COUNTIF(AD30:AH30,"CB")+COUNTIF(AD30:AH30,"CC")+COUNTIF(AD30:AH30,"DC")+COUNTIF(AD30:AH30,"DD")+COUNTIF(AD30:AH30,"F")+COUNTIF(AD30:AH30,"I")+COUNTIF(AD30:AH30,"W")+COUNTIF(AD30:AH30,"T")+COUNTIF(AD30:AH30,"FF")+COUNTIF(AD30:AH30,"FA")</f>
        <v>0</v>
      </c>
      <c r="AS30" s="124">
        <f>IF(AR30&gt;0,AR30-1,0)</f>
        <v>0</v>
      </c>
      <c r="AT30" s="95">
        <f>(AR30-AS30)*AL30</f>
        <v>0</v>
      </c>
      <c r="AU30" s="123" t="s">
        <v>14</v>
      </c>
      <c r="AV30" s="122">
        <f>SUM(AQ28:AQ36)</f>
        <v>0</v>
      </c>
      <c r="AW30" s="116" t="s">
        <v>13</v>
      </c>
      <c r="AX30" s="115">
        <f>SUM(AS28:AS34)</f>
        <v>0</v>
      </c>
    </row>
    <row r="31" spans="2:50" ht="14.1" customHeight="1" x14ac:dyDescent="0.25">
      <c r="B31" s="139" t="s">
        <v>42</v>
      </c>
      <c r="C31" s="152" t="s">
        <v>41</v>
      </c>
      <c r="D31" s="152"/>
      <c r="E31" s="34"/>
      <c r="F31" s="34"/>
      <c r="G31" s="34"/>
      <c r="H31" s="141"/>
      <c r="I31" s="140"/>
      <c r="J31" s="80"/>
      <c r="K31" s="133" t="str">
        <f>IF(OR(I31="AA",I31="BA",I31="BB",I31="CB",I31="CC",I31="DC",I31="DD",I31="F",I31="I",I31="FA",I31="FF",I31="W",I31="T"),I31,IF(OR(H31="AA",H31="BA",H31="BB",H31="CB",H31="CC",H31="DC",H31="DD",H31="F",H31="I",H31="FA",H31="FF",H31="W",H31="T"),H31,IF(OR(G31="AA",G31="BA",G31="BB",G31="CB",G31="CC",G31="DC",G31="DD",G31="F",G31="I",G31="FA",G31="FF",G31="W",G31="T"),G31,IF(OR(F31="AA",F31="BA",F31="BB",F31="CB",F31="CC",F31="DC",F31="DD",F31="F",F31="FA",F31="FF",F31="I",F31="W",F31="T"),F31,IF(OR(E31="AA",E31="BA",E31="BB",E31="CB",E31="CC",E31="DC",E31="DD",E31="F",E31="FA",E31="FF",E31="I",E31="W",E31="T"),E31,"")))))</f>
        <v/>
      </c>
      <c r="L31" s="132">
        <f>IF(K31="AA",4,IF(K31="BA",3.5,IF(K31="BB",3,IF(K31="CB",2.5,IF(K31="CC",2,IF(K31="DC",1.5,IF(K31="DD",1,0)))))))</f>
        <v>0</v>
      </c>
      <c r="M31" s="131">
        <v>3</v>
      </c>
      <c r="N31" s="130">
        <f>IF(OR(K31="T",K31="W",K31="I", K31=""),0,1)</f>
        <v>0</v>
      </c>
      <c r="O31" s="129">
        <f>IF(OR(K31="AA",K31="BA",K31="BB",K31="CB",K31="CC",K31="DC",K31="DD",K31="T"),1,0)</f>
        <v>0</v>
      </c>
      <c r="P31" s="128">
        <f>N31*M31</f>
        <v>0</v>
      </c>
      <c r="Q31" s="127">
        <f>P31*L31</f>
        <v>0</v>
      </c>
      <c r="R31" s="126">
        <f>O31*M31</f>
        <v>0</v>
      </c>
      <c r="S31" s="125">
        <f>COUNTIF(E31:I31,"AA")+COUNTIF(E31:I31,"BA")+COUNTIF(E31:I31,"BB")+COUNTIF(E31:I31,"CB")+COUNTIF(E31:I31,"CC")+COUNTIF(E31:I31,"DC")+COUNTIF(E31:I31,"DD")+COUNTIF(E31:I31,"F")+COUNTIF(E31:I31,"I")+COUNTIF(E31:I31,"W")+COUNTIF(E31:I31,"T")+COUNTIF(E31:I31,"FF")+COUNTIF(E31:I31,"FA")</f>
        <v>0</v>
      </c>
      <c r="T31" s="124">
        <f>IF(S31&gt;0,S31-1,0)</f>
        <v>0</v>
      </c>
      <c r="U31" s="95">
        <f>(S31-T31)*M31</f>
        <v>0</v>
      </c>
      <c r="X31" s="116" t="s">
        <v>12</v>
      </c>
      <c r="Y31" s="115">
        <f>SUM(O28:O32)</f>
        <v>0</v>
      </c>
      <c r="Z31" s="153"/>
      <c r="AA31" s="183" t="s">
        <v>40</v>
      </c>
      <c r="AB31" s="190"/>
      <c r="AC31" s="180"/>
      <c r="AD31" s="34"/>
      <c r="AE31" s="189"/>
      <c r="AF31" s="188"/>
      <c r="AG31" s="188"/>
      <c r="AH31" s="187"/>
      <c r="AJ31" s="105" t="str">
        <f>IF(OR(AD33="AA",AD33="BA",AD33="BB",AD33="CB",AD33="CC",AD33="DC",AD33="DD",AD33="F",AD33="FA", AD33="FF",AD33="I",AD33="W",AD33="T"),AD33,IF(OR(AD32="AA",AD32="BA",AD32="BB",AD32="CB",AD32="CC",AD32="DC",AD32="DD",AD32="F",AD32="I",AD32="W",AD32="T",AD32="FA",AD32="FF"),AD32,IF(OR(AD31="AA",AD31="BA",AD31="BB",AD31="CB",AD31="CC",AD31="DC",AD31="DD",AD31="F",AD31="I",AD31="W",AD31="T",AD31="FA",AD31="FF"),AD31,"")))</f>
        <v/>
      </c>
      <c r="AK31" s="104">
        <f>IF(AJ31="AA",4,IF(AJ31="BA",3.5,IF(AJ31="BB",3,IF(AJ31="CB",2.5,IF(AJ31="CC",2,IF(AJ31="DC",1.5,IF(AJ31="DD",1,0)))))))</f>
        <v>0</v>
      </c>
      <c r="AL31" s="131">
        <v>3</v>
      </c>
      <c r="AM31" s="102">
        <f>IF(OR(AJ31="T",AJ31="W",AJ31="I", AJ31=""),0,1)</f>
        <v>0</v>
      </c>
      <c r="AN31" s="101">
        <f>IF(OR(AJ31="AA",AJ31="BA",AJ31="BB",AJ31="CB",AJ31="CC",AJ31="DC",AJ31="DD",AJ31="T"),1,0)</f>
        <v>0</v>
      </c>
      <c r="AO31" s="100">
        <f>AM31*AL31</f>
        <v>0</v>
      </c>
      <c r="AP31" s="99">
        <f>AO31*AK31</f>
        <v>0</v>
      </c>
      <c r="AQ31" s="98">
        <f>AN31*AL31</f>
        <v>0</v>
      </c>
      <c r="AR31" s="97">
        <f>COUNTIF(AD31:AD33,"AA")+COUNTIF(AD31:AD33,"BA")+COUNTIF(AD31:AD33,"BB")+COUNTIF(AD31:AD33,"CB")+COUNTIF(AD31:AD33,"CC")+COUNTIF(AD31:AD33,"DC")+COUNTIF(AD31:AD33,"DD")+COUNTIF(AD31:AD33,"F")+COUNTIF(AD31:AD33,"I")+COUNTIF(AD31:AD33,"W")+COUNTIF(AD31:AD33,"T")+COUNTIF(AD31:AD33,"FF")+COUNTIF(AD31:AD33,"FA")</f>
        <v>0</v>
      </c>
      <c r="AS31" s="96">
        <f>IF(AR31&gt;0,AR31-1,0)</f>
        <v>0</v>
      </c>
      <c r="AT31" s="95">
        <f>(AR31-AS31)*AL31</f>
        <v>0</v>
      </c>
      <c r="AW31" s="116" t="s">
        <v>12</v>
      </c>
      <c r="AX31" s="115">
        <f>SUM(AN28:AN34)</f>
        <v>0</v>
      </c>
    </row>
    <row r="32" spans="2:50" ht="14.1" customHeight="1" thickBot="1" x14ac:dyDescent="0.3">
      <c r="B32" s="139" t="s">
        <v>39</v>
      </c>
      <c r="C32" s="152" t="s">
        <v>38</v>
      </c>
      <c r="D32" s="152"/>
      <c r="E32" s="34"/>
      <c r="F32" s="34"/>
      <c r="G32" s="34"/>
      <c r="H32" s="141"/>
      <c r="I32" s="140"/>
      <c r="J32" s="80"/>
      <c r="K32" s="133" t="str">
        <f>IF(OR(I32="AA",I32="BA",I32="BB",I32="CB",I32="CC",I32="DC",I32="DD",I32="F",I32="I",I32="FA",I32="FF",I32="W",I32="T"),I32,IF(OR(H32="AA",H32="BA",H32="BB",H32="CB",H32="CC",H32="DC",H32="DD",H32="F",H32="I",H32="FA",H32="FF",H32="W",H32="T"),H32,IF(OR(G32="AA",G32="BA",G32="BB",G32="CB",G32="CC",G32="DC",G32="DD",G32="F",G32="I",G32="FA",G32="FF",G32="W",G32="T"),G32,IF(OR(F32="AA",F32="BA",F32="BB",F32="CB",F32="CC",F32="DC",F32="DD",F32="F",F32="FA",F32="FF",F32="I",F32="W",F32="T"),F32,IF(OR(E32="AA",E32="BA",E32="BB",E32="CB",E32="CC",E32="DC",E32="DD",E32="F",E32="FA",E32="FF",E32="I",E32="W",E32="T"),E32,"")))))</f>
        <v/>
      </c>
      <c r="L32" s="132">
        <f>IF(K32="AA",4,IF(K32="BA",3.5,IF(K32="BB",3,IF(K32="CB",2.5,IF(K32="CC",2,IF(K32="DC",1.5,IF(K32="DD",1,0)))))))</f>
        <v>0</v>
      </c>
      <c r="M32" s="131">
        <v>3</v>
      </c>
      <c r="N32" s="130">
        <f>IF(OR(K32="T",K32="W",K32="I", K32=""),0,1)</f>
        <v>0</v>
      </c>
      <c r="O32" s="129">
        <f>IF(OR(K32="AA",K32="BA",K32="BB",K32="CB",K32="CC",K32="DC",K32="DD",K32="T"),1,0)</f>
        <v>0</v>
      </c>
      <c r="P32" s="128">
        <f>N32*M32</f>
        <v>0</v>
      </c>
      <c r="Q32" s="127">
        <f>P32*L32</f>
        <v>0</v>
      </c>
      <c r="R32" s="126">
        <f>O32*M32</f>
        <v>0</v>
      </c>
      <c r="S32" s="125">
        <f>COUNTIF(E32:I32,"AA")+COUNTIF(E32:I32,"BA")+COUNTIF(E32:I32,"BB")+COUNTIF(E32:I32,"CB")+COUNTIF(E32:I32,"CC")+COUNTIF(E32:I32,"DC")+COUNTIF(E32:I32,"DD")+COUNTIF(E32:I32,"F")+COUNTIF(E32:I32,"I")+COUNTIF(E32:I32,"W")+COUNTIF(E32:I32,"T")+COUNTIF(E32:I32,"FF")+COUNTIF(E32:I32,"FA")</f>
        <v>0</v>
      </c>
      <c r="T32" s="124">
        <f>IF(S32&gt;0,S32-1,0)</f>
        <v>0</v>
      </c>
      <c r="U32" s="95">
        <f>(S32-T32)*M32</f>
        <v>0</v>
      </c>
      <c r="X32" s="113" t="s">
        <v>9</v>
      </c>
      <c r="Y32" s="112">
        <f>SUM(S28:S32)</f>
        <v>0</v>
      </c>
      <c r="Z32" s="153"/>
      <c r="AA32" s="89"/>
      <c r="AB32" s="88"/>
      <c r="AC32" s="180"/>
      <c r="AD32" s="34"/>
      <c r="AE32" s="179"/>
      <c r="AF32" s="178"/>
      <c r="AG32" s="178"/>
      <c r="AH32" s="177"/>
      <c r="AJ32" s="73"/>
      <c r="AK32" s="72"/>
      <c r="AL32" s="71"/>
      <c r="AM32" s="69"/>
      <c r="AN32" s="69"/>
      <c r="AO32" s="69"/>
      <c r="AP32" s="70"/>
      <c r="AQ32" s="69"/>
      <c r="AR32" s="69"/>
      <c r="AS32" s="69"/>
      <c r="AT32" s="68"/>
      <c r="AW32" s="113" t="s">
        <v>9</v>
      </c>
      <c r="AX32" s="112">
        <f>SUM(AR28:AR34)</f>
        <v>0</v>
      </c>
    </row>
    <row r="33" spans="2:50" ht="14.1" customHeight="1" x14ac:dyDescent="0.25">
      <c r="B33" s="186"/>
      <c r="C33" s="185"/>
      <c r="D33" s="185"/>
      <c r="E33" s="185"/>
      <c r="F33" s="185"/>
      <c r="G33" s="185"/>
      <c r="H33" s="185"/>
      <c r="I33" s="184"/>
      <c r="J33" s="80"/>
      <c r="K33" s="73"/>
      <c r="L33" s="72"/>
      <c r="M33" s="71"/>
      <c r="N33" s="69"/>
      <c r="O33" s="69"/>
      <c r="P33" s="69"/>
      <c r="Q33" s="70"/>
      <c r="R33" s="69"/>
      <c r="S33" s="69"/>
      <c r="T33" s="69"/>
      <c r="U33" s="68"/>
      <c r="X33" s="169"/>
      <c r="Y33" s="168"/>
      <c r="Z33" s="153"/>
      <c r="AA33" s="89"/>
      <c r="AB33" s="88"/>
      <c r="AC33" s="180"/>
      <c r="AD33" s="180"/>
      <c r="AE33" s="179"/>
      <c r="AF33" s="178"/>
      <c r="AG33" s="178"/>
      <c r="AH33" s="177"/>
      <c r="AJ33" s="73"/>
      <c r="AK33" s="72"/>
      <c r="AL33" s="71"/>
      <c r="AM33" s="69"/>
      <c r="AN33" s="69"/>
      <c r="AO33" s="69"/>
      <c r="AP33" s="70"/>
      <c r="AQ33" s="69"/>
      <c r="AR33" s="69"/>
      <c r="AS33" s="69"/>
      <c r="AT33" s="68"/>
      <c r="AW33" s="169"/>
      <c r="AX33" s="168"/>
    </row>
    <row r="34" spans="2:50" ht="14.1" customHeight="1" x14ac:dyDescent="0.25">
      <c r="B34" s="80"/>
      <c r="C34" s="32"/>
      <c r="D34" s="32"/>
      <c r="E34" s="32"/>
      <c r="F34" s="32"/>
      <c r="G34" s="32"/>
      <c r="H34" s="32"/>
      <c r="I34" s="181"/>
      <c r="J34" s="80"/>
      <c r="K34" s="73"/>
      <c r="L34" s="72"/>
      <c r="M34" s="71"/>
      <c r="N34" s="69"/>
      <c r="O34" s="69"/>
      <c r="P34" s="69"/>
      <c r="Q34" s="70"/>
      <c r="R34" s="69"/>
      <c r="S34" s="69"/>
      <c r="T34" s="69"/>
      <c r="U34" s="68"/>
      <c r="X34" s="169"/>
      <c r="Y34" s="168"/>
      <c r="Z34" s="153"/>
      <c r="AA34" s="183" t="s">
        <v>37</v>
      </c>
      <c r="AB34" s="182"/>
      <c r="AC34" s="180"/>
      <c r="AD34" s="180"/>
      <c r="AE34" s="179"/>
      <c r="AF34" s="178"/>
      <c r="AG34" s="178"/>
      <c r="AH34" s="177"/>
      <c r="AJ34" s="105" t="str">
        <f>IF(OR(AD36="AA",AD36="BA",AD36="BB",AD36="CB",AD36="CC",AD36="DC",AD36="DD",AD36="F",AD36="FA", AD36="FF",AD36="I",AD36="W",AD36="T"),AD36,IF(OR(AD35="AA",AD35="BA",AD35="BB",AD35="CB",AD35="CC",AD35="DC",AD35="DD",AD35="F",AD35="I",AD35="W",AD35="T",AD35="FA",AD35="FF"),AD35,IF(OR(AD34="AA",AD34="BA",AD34="BB",AD34="CB",AD34="CC",AD34="DC",AD34="DD",AD34="F",AD34="I",AD34="W",AD34="T",AD34="FA",AD34="FF"),AD34,"")))</f>
        <v/>
      </c>
      <c r="AK34" s="104">
        <f>IF(AJ34="AA",4,IF(AJ34="BA",3.5,IF(AJ34="BB",3,IF(AJ34="CB",2.5,IF(AJ34="CC",2,IF(AJ34="DC",1.5,IF(AJ34="DD",1,0)))))))</f>
        <v>0</v>
      </c>
      <c r="AL34" s="103">
        <v>3</v>
      </c>
      <c r="AM34" s="102">
        <f>IF(OR(AJ34="T",AJ34="W",AJ34="I", AJ34=""),0,1)</f>
        <v>0</v>
      </c>
      <c r="AN34" s="101">
        <f>IF(OR(AJ34="AA",AJ34="BA",AJ34="BB",AJ34="CB",AJ34="CC",AJ34="DC",AJ34="DD",AJ34="T"),1,0)</f>
        <v>0</v>
      </c>
      <c r="AO34" s="100">
        <f>AM34*AL34</f>
        <v>0</v>
      </c>
      <c r="AP34" s="99">
        <f>AO34*AK34</f>
        <v>0</v>
      </c>
      <c r="AQ34" s="98">
        <f>AN34*AL34</f>
        <v>0</v>
      </c>
      <c r="AR34" s="97">
        <f>COUNTIF(AD34:AD36,"AA")+COUNTIF(AD34:AD36,"BA")+COUNTIF(AD34:AD36,"BB")+COUNTIF(AD34:AD36,"CB")+COUNTIF(AD34:AD36,"CC")+COUNTIF(AD34:AD36,"DC")+COUNTIF(AD34:AD36,"DD")+COUNTIF(AD34:AD36,"F")+COUNTIF(AD34:AD36,"I")+COUNTIF(AD34:AD36,"W")+COUNTIF(AD34:AD36,"T")+COUNTIF(AD34:AD36,"FF")+COUNTIF(AD34:AD36,"FA")</f>
        <v>0</v>
      </c>
      <c r="AS34" s="96">
        <f>IF(AR34&gt;0,AR34-1,0)</f>
        <v>0</v>
      </c>
      <c r="AT34" s="95">
        <f>(AR34-AS34)*AL34</f>
        <v>0</v>
      </c>
      <c r="AW34" s="169"/>
      <c r="AX34" s="168"/>
    </row>
    <row r="35" spans="2:50" ht="14.1" customHeight="1" x14ac:dyDescent="0.25">
      <c r="B35" s="80"/>
      <c r="C35" s="32"/>
      <c r="D35" s="32"/>
      <c r="E35" s="32"/>
      <c r="F35" s="32"/>
      <c r="G35" s="32"/>
      <c r="H35" s="32"/>
      <c r="I35" s="181"/>
      <c r="J35" s="80"/>
      <c r="K35" s="73"/>
      <c r="L35" s="72"/>
      <c r="M35" s="71"/>
      <c r="N35" s="69"/>
      <c r="O35" s="69"/>
      <c r="P35" s="69"/>
      <c r="Q35" s="70"/>
      <c r="R35" s="69"/>
      <c r="S35" s="69"/>
      <c r="T35" s="69"/>
      <c r="U35" s="68"/>
      <c r="X35" s="169"/>
      <c r="Y35" s="168"/>
      <c r="Z35" s="153"/>
      <c r="AA35" s="89"/>
      <c r="AB35" s="114"/>
      <c r="AC35" s="180"/>
      <c r="AD35" s="180"/>
      <c r="AE35" s="179"/>
      <c r="AF35" s="178"/>
      <c r="AG35" s="178"/>
      <c r="AH35" s="177"/>
      <c r="AJ35" s="73"/>
      <c r="AK35" s="72"/>
      <c r="AL35" s="71"/>
      <c r="AM35" s="69"/>
      <c r="AN35" s="69"/>
      <c r="AO35" s="69"/>
      <c r="AP35" s="70"/>
      <c r="AQ35" s="69"/>
      <c r="AR35" s="69"/>
      <c r="AS35" s="69"/>
      <c r="AT35" s="68"/>
      <c r="AW35" s="169"/>
      <c r="AX35" s="168"/>
    </row>
    <row r="36" spans="2:50" ht="14.1" customHeight="1" thickBot="1" x14ac:dyDescent="0.3">
      <c r="B36" s="176"/>
      <c r="C36" s="23"/>
      <c r="D36" s="23"/>
      <c r="E36" s="23"/>
      <c r="F36" s="23"/>
      <c r="G36" s="23"/>
      <c r="H36" s="23"/>
      <c r="I36" s="175"/>
      <c r="J36" s="80"/>
      <c r="K36" s="73"/>
      <c r="L36" s="72"/>
      <c r="M36" s="71"/>
      <c r="N36" s="69"/>
      <c r="O36" s="69"/>
      <c r="P36" s="69"/>
      <c r="Q36" s="70"/>
      <c r="R36" s="69"/>
      <c r="S36" s="69"/>
      <c r="T36" s="69"/>
      <c r="U36" s="68"/>
      <c r="X36" s="169"/>
      <c r="Y36" s="168"/>
      <c r="Z36" s="153"/>
      <c r="AA36" s="78"/>
      <c r="AB36" s="174"/>
      <c r="AC36" s="173"/>
      <c r="AD36" s="173"/>
      <c r="AE36" s="172"/>
      <c r="AF36" s="171"/>
      <c r="AG36" s="171"/>
      <c r="AH36" s="170"/>
      <c r="AJ36" s="73"/>
      <c r="AK36" s="72"/>
      <c r="AL36" s="71"/>
      <c r="AM36" s="69"/>
      <c r="AN36" s="69"/>
      <c r="AO36" s="69"/>
      <c r="AP36" s="70"/>
      <c r="AQ36" s="69"/>
      <c r="AR36" s="69"/>
      <c r="AS36" s="69"/>
      <c r="AT36" s="68"/>
      <c r="AW36" s="169"/>
      <c r="AX36" s="168"/>
    </row>
    <row r="37" spans="2:50" ht="3" customHeight="1" thickBot="1" x14ac:dyDescent="0.3">
      <c r="B37" s="167" t="s">
        <v>35</v>
      </c>
      <c r="C37" s="166"/>
      <c r="D37" s="166"/>
      <c r="E37" s="162"/>
      <c r="F37" s="162"/>
      <c r="G37" s="162"/>
      <c r="H37" s="161"/>
      <c r="I37" s="165"/>
      <c r="J37" s="164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79" t="s">
        <v>35</v>
      </c>
      <c r="AB37" s="163"/>
      <c r="AC37" s="162"/>
      <c r="AD37" s="162"/>
      <c r="AE37" s="162"/>
      <c r="AF37" s="161"/>
      <c r="AG37" s="160"/>
      <c r="AI37" s="159"/>
    </row>
    <row r="38" spans="2:50" ht="14.45" customHeight="1" thickBot="1" x14ac:dyDescent="0.3">
      <c r="B38" s="157">
        <f>5-Y42</f>
        <v>5</v>
      </c>
      <c r="C38" s="156" t="s">
        <v>36</v>
      </c>
      <c r="D38" s="156"/>
      <c r="E38" s="156"/>
      <c r="F38" s="156"/>
      <c r="G38" s="156"/>
      <c r="H38" s="156"/>
      <c r="I38" s="155"/>
      <c r="J38" s="158" t="s">
        <v>35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Z38" s="79"/>
      <c r="AA38" s="157">
        <f>5-AX42</f>
        <v>5</v>
      </c>
      <c r="AB38" s="156" t="s">
        <v>34</v>
      </c>
      <c r="AC38" s="156"/>
      <c r="AD38" s="156"/>
      <c r="AE38" s="156"/>
      <c r="AF38" s="156"/>
      <c r="AG38" s="156"/>
      <c r="AH38" s="155"/>
    </row>
    <row r="39" spans="2:50" ht="20.25" customHeight="1" x14ac:dyDescent="0.25">
      <c r="B39" s="139" t="s">
        <v>33</v>
      </c>
      <c r="C39" s="154" t="s">
        <v>32</v>
      </c>
      <c r="D39" s="154"/>
      <c r="E39" s="34"/>
      <c r="F39" s="34"/>
      <c r="G39" s="34"/>
      <c r="H39" s="141"/>
      <c r="I39" s="140"/>
      <c r="J39" s="80"/>
      <c r="K39" s="133" t="str">
        <f>IF(OR(I39="AA",I39="BA",I39="BB",I39="CB",I39="CC",I39="DC",I39="DD",I39="F",I39="I",I39="FA",I39="FF",I39="W",I39="T"),I39,IF(OR(H39="AA",H39="BA",H39="BB",H39="CB",H39="CC",H39="DC",H39="DD",H39="F",H39="I",H39="FA",H39="FF",H39="W",H39="T"),H39,IF(OR(G39="AA",G39="BA",G39="BB",G39="CB",G39="CC",G39="DC",G39="DD",G39="F",G39="I",G39="FA",G39="FF",G39="W",G39="T"),G39,IF(OR(F39="AA",F39="BA",F39="BB",F39="CB",F39="CC",F39="DC",F39="DD",F39="F",F39="FA",F39="FF",F39="I",F39="W",F39="T"),F39,IF(OR(E39="AA",E39="BA",E39="BB",E39="CB",E39="CC",E39="DC",E39="DD",E39="F",E39="FA",E39="FF",E39="I",E39="W",E39="T"),E39,"")))))</f>
        <v/>
      </c>
      <c r="L39" s="132">
        <f>IF(K39="AA",4,IF(K39="BA",3.5,IF(K39="BB",3,IF(K39="CB",2.5,IF(K39="CC",2,IF(K39="DC",1.5,IF(K39="DD",1,0)))))))</f>
        <v>0</v>
      </c>
      <c r="M39" s="131">
        <v>3</v>
      </c>
      <c r="N39" s="130">
        <f>IF(OR(K39="T",K39="W",K39="I", K39=""),0,1)</f>
        <v>0</v>
      </c>
      <c r="O39" s="129">
        <f>IF(OR(K39="AA",K39="BA",K39="BB",K39="CB",K39="CC",K39="DC",K39="DD",K39="T"),1,0)</f>
        <v>0</v>
      </c>
      <c r="P39" s="128">
        <f>N39*M39</f>
        <v>0</v>
      </c>
      <c r="Q39" s="127">
        <f>P39*L39</f>
        <v>0</v>
      </c>
      <c r="R39" s="126">
        <f>O39*M39</f>
        <v>0</v>
      </c>
      <c r="S39" s="125">
        <f>COUNTIF(E39:I39,"AA")+COUNTIF(E39:I39,"BA")+COUNTIF(E39:I39,"BB")+COUNTIF(E39:I39,"CB")+COUNTIF(E39:I39,"CC")+COUNTIF(E39:I39,"DC")+COUNTIF(E39:I39,"DD")+COUNTIF(E39:I39,"F")+COUNTIF(E39:I39,"I")+COUNTIF(E39:I39,"W")+COUNTIF(E39:I39,"T")+COUNTIF(E39:I39,"FF")+COUNTIF(E39:I39,"FA")</f>
        <v>0</v>
      </c>
      <c r="T39" s="124">
        <f>IF(S39&gt;0,S39-1,0)</f>
        <v>0</v>
      </c>
      <c r="U39" s="95">
        <f>(S39-T39)*M39</f>
        <v>0</v>
      </c>
      <c r="V39" s="151" t="s">
        <v>20</v>
      </c>
      <c r="W39" s="150">
        <f>SUM(Q39:Q47)</f>
        <v>0</v>
      </c>
      <c r="X39" s="149" t="s">
        <v>19</v>
      </c>
      <c r="Y39" s="148">
        <f>COUNTIF(K39:K47,"f")+COUNTIF(K39:K47,"fa")+COUNTIF(K39:K47,"ff")</f>
        <v>0</v>
      </c>
      <c r="Z39" s="153"/>
      <c r="AA39" s="139" t="s">
        <v>31</v>
      </c>
      <c r="AB39" s="152" t="s">
        <v>30</v>
      </c>
      <c r="AC39" s="152"/>
      <c r="AD39" s="136"/>
      <c r="AE39" s="136"/>
      <c r="AF39" s="136"/>
      <c r="AG39" s="135"/>
      <c r="AH39" s="134"/>
      <c r="AJ39" s="133" t="str">
        <f>IF(OR(AH39="AA",AH39="BA",AH39="BB",AH39="CB",AH39="CC",AH39="DC",AH39="DD",AH39="F",AH39="I",AH39="FA",AH39="FF",AH39="W",AH39="T"),AH39,IF(OR(AG39="AA",AG39="BA",AG39="BB",AG39="CB",AG39="CC",AG39="DC",AG39="DD",AG39="F",AG39="I",AG39="FA",AG39="FF",AG39="W",AG39="T"),AG39,IF(OR(AF39="AA",AF39="BA",AF39="BB",AF39="CB",AF39="CC",AF39="DC",AF39="DD",AF39="F",AF39="I",AF39="FA",AF39="FF",AF39="W",AF39="T"),AF39,IF(OR(AE39="AA",AE39="BA",AE39="BB",AE39="CB",AE39="CC",AE39="DC",AE39="DD",AE39="F",AE39="FA",AE39="FF",AE39="I",AE39="W",AE39="T"),AE39,IF(OR(AD39="AA",AD39="BA",AD39="BB",AD39="CB",AD39="CC",AD39="DC",AD39="DD",AD39="F",AD39="FA",AD39="FF",AD39="I",AD39="W",AD39="T"),AD39,"")))))</f>
        <v/>
      </c>
      <c r="AK39" s="132">
        <f>IF(AJ39="AA",4,IF(AJ39="BA",3.5,IF(AJ39="BB",3,IF(AJ39="CB",2.5,IF(AJ39="CC",2,IF(AJ39="DC",1.5,IF(AJ39="DD",1,0)))))))</f>
        <v>0</v>
      </c>
      <c r="AL39" s="131">
        <v>3</v>
      </c>
      <c r="AM39" s="130">
        <f>IF(OR(AJ39="T",AJ39="W",AJ39="I", AJ39=""),0,1)</f>
        <v>0</v>
      </c>
      <c r="AN39" s="129">
        <f>IF(OR(AJ39="AA",AJ39="BA",AJ39="BB",AJ39="CB",AJ39="CC",AJ39="DC",AJ39="DD",AJ39="T"),1,0)</f>
        <v>0</v>
      </c>
      <c r="AO39" s="128">
        <f>AM39*AL39</f>
        <v>0</v>
      </c>
      <c r="AP39" s="127">
        <f>AO39*AK39</f>
        <v>0</v>
      </c>
      <c r="AQ39" s="126">
        <f>AN39*AL39</f>
        <v>0</v>
      </c>
      <c r="AR39" s="125">
        <f>COUNTIF(AD39:AH39,"AA")+COUNTIF(AD39:AH39,"BA")+COUNTIF(AD39:AH39,"BB")+COUNTIF(AD39:AH39,"CB")+COUNTIF(AD39:AH39,"CC")+COUNTIF(AD39:AH39,"DC")+COUNTIF(AD39:AH39,"DD")+COUNTIF(AD39:AH39,"F")+COUNTIF(AD39:AH39,"I")+COUNTIF(AD39:AH39,"W")+COUNTIF(AD39:AH39,"T")+COUNTIF(AD39:AH39,"FF")+COUNTIF(AD39:AH39,"FA")</f>
        <v>0</v>
      </c>
      <c r="AS39" s="124">
        <f>IF(AR39&gt;0,AR39-1,0)</f>
        <v>0</v>
      </c>
      <c r="AT39" s="95">
        <f>(AR39-AS39)*AL39</f>
        <v>0</v>
      </c>
      <c r="AU39" s="151" t="s">
        <v>20</v>
      </c>
      <c r="AV39" s="150">
        <f>SUM(AP39:AP47)</f>
        <v>0</v>
      </c>
      <c r="AW39" s="149" t="s">
        <v>19</v>
      </c>
      <c r="AX39" s="148">
        <f>COUNTIF(AJ39:AJ45,"f")+COUNTIF(AJ39:AJ45,"fa")+COUNTIF(AJ39:AJ45,"ff")</f>
        <v>0</v>
      </c>
    </row>
    <row r="40" spans="2:50" ht="14.1" customHeight="1" x14ac:dyDescent="0.25">
      <c r="B40" s="139" t="s">
        <v>28</v>
      </c>
      <c r="C40" s="143" t="s">
        <v>29</v>
      </c>
      <c r="D40" s="142"/>
      <c r="E40" s="34"/>
      <c r="F40" s="34"/>
      <c r="G40" s="34"/>
      <c r="H40" s="141"/>
      <c r="I40" s="140"/>
      <c r="J40" s="80"/>
      <c r="K40" s="133" t="str">
        <f>IF(OR(I40="AA",I40="BA",I40="BB",I40="CB",I40="CC",I40="DC",I40="DD",I40="F",I40="I",I40="FA",I40="FF",I40="W",I40="T"),I40,IF(OR(H40="AA",H40="BA",H40="BB",H40="CB",H40="CC",H40="DC",H40="DD",H40="F",H40="I",H40="FA",H40="FF",H40="W",H40="T"),H40,IF(OR(G40="AA",G40="BA",G40="BB",G40="CB",G40="CC",G40="DC",G40="DD",G40="F",G40="I",G40="FA",G40="FF",G40="W",G40="T"),G40,IF(OR(F40="AA",F40="BA",F40="BB",F40="CB",F40="CC",F40="DC",F40="DD",F40="F",F40="FA",F40="FF",F40="I",F40="W",F40="T"),F40,IF(OR(E40="AA",E40="BA",E40="BB",E40="CB",E40="CC",E40="DC",E40="DD",E40="F",E40="FA",E40="FF",E40="I",E40="W",E40="T"),E40,"")))))</f>
        <v/>
      </c>
      <c r="L40" s="132">
        <f>IF(K40="AA",4,IF(K40="BA",3.5,IF(K40="BB",3,IF(K40="CB",2.5,IF(K40="CC",2,IF(K40="DC",1.5,IF(K40="DD",1,0)))))))</f>
        <v>0</v>
      </c>
      <c r="M40" s="131">
        <v>3</v>
      </c>
      <c r="N40" s="130">
        <f>IF(OR(K40="T",K40="W",K40="I", K40=""),0,1)</f>
        <v>0</v>
      </c>
      <c r="O40" s="129">
        <f>IF(OR(K40="AA",K40="BA",K40="BB",K40="CB",K40="CC",K40="DC",K40="DD",K40="T"),1,0)</f>
        <v>0</v>
      </c>
      <c r="P40" s="128">
        <f>N40*M40</f>
        <v>0</v>
      </c>
      <c r="Q40" s="127">
        <f>P40*L40</f>
        <v>0</v>
      </c>
      <c r="R40" s="126">
        <f>O40*M40</f>
        <v>0</v>
      </c>
      <c r="S40" s="125">
        <f>COUNTIF(E40:I40,"AA")+COUNTIF(E40:I40,"BA")+COUNTIF(E40:I40,"BB")+COUNTIF(E40:I40,"CB")+COUNTIF(E40:I40,"CC")+COUNTIF(E40:I40,"DC")+COUNTIF(E40:I40,"DD")+COUNTIF(E40:I40,"F")+COUNTIF(E40:I40,"I")+COUNTIF(E40:I40,"W")+COUNTIF(E40:I40,"T")+COUNTIF(E40:I40,"FF")+COUNTIF(E40:I40,"FA")</f>
        <v>0</v>
      </c>
      <c r="T40" s="124">
        <f>IF(S40&gt;0,S40-1,0)</f>
        <v>0</v>
      </c>
      <c r="U40" s="95">
        <f>(S40-T40)*M40</f>
        <v>0</v>
      </c>
      <c r="V40" s="147" t="s">
        <v>16</v>
      </c>
      <c r="W40" s="146">
        <f>SUM(P39:P47)</f>
        <v>0</v>
      </c>
      <c r="X40" s="145" t="s">
        <v>15</v>
      </c>
      <c r="Y40" s="144">
        <f>COUNTIF(K39:K47,"W")</f>
        <v>0</v>
      </c>
      <c r="Z40" s="79"/>
      <c r="AA40" s="139" t="s">
        <v>28</v>
      </c>
      <c r="AB40" s="143" t="s">
        <v>27</v>
      </c>
      <c r="AC40" s="142"/>
      <c r="AD40" s="136"/>
      <c r="AE40" s="136"/>
      <c r="AF40" s="136"/>
      <c r="AG40" s="135"/>
      <c r="AH40" s="134"/>
      <c r="AJ40" s="133" t="str">
        <f>IF(OR(AH40="AA",AH40="BA",AH40="BB",AH40="CB",AH40="CC",AH40="DC",AH40="DD",AH40="F",AH40="I",AH40="FA",AH40="FF",AH40="W",AH40="T"),AH40,IF(OR(AG40="AA",AG40="BA",AG40="BB",AG40="CB",AG40="CC",AG40="DC",AG40="DD",AG40="F",AG40="I",AG40="FA",AG40="FF",AG40="W",AG40="T"),AG40,IF(OR(AF40="AA",AF40="BA",AF40="BB",AF40="CB",AF40="CC",AF40="DC",AF40="DD",AF40="F",AF40="I",AF40="FA",AF40="FF",AF40="W",AF40="T"),AF40,IF(OR(AE40="AA",AE40="BA",AE40="BB",AE40="CB",AE40="CC",AE40="DC",AE40="DD",AE40="F",AE40="FA",AE40="FF",AE40="I",AE40="W",AE40="T"),AE40,IF(OR(AD40="AA",AD40="BA",AD40="BB",AD40="CB",AD40="CC",AD40="DC",AD40="DD",AD40="F",AD40="FA",AD40="FF",AD40="I",AD40="W",AD40="T"),AD40,"")))))</f>
        <v/>
      </c>
      <c r="AK40" s="132">
        <f>IF(AJ40="AA",4,IF(AJ40="BA",3.5,IF(AJ40="BB",3,IF(AJ40="CB",2.5,IF(AJ40="CC",2,IF(AJ40="DC",1.5,IF(AJ40="DD",1,0)))))))</f>
        <v>0</v>
      </c>
      <c r="AL40" s="131">
        <v>4</v>
      </c>
      <c r="AM40" s="130">
        <f>IF(OR(AJ40="T",AJ40="W",AJ40="I", AJ40=""),0,1)</f>
        <v>0</v>
      </c>
      <c r="AN40" s="129">
        <f>IF(OR(AJ40="AA",AJ40="BA",AJ40="BB",AJ40="CB",AJ40="CC",AJ40="DC",AJ40="DD",AJ40="T"),1,0)</f>
        <v>0</v>
      </c>
      <c r="AO40" s="128">
        <f>AM40*AL40</f>
        <v>0</v>
      </c>
      <c r="AP40" s="127">
        <f>AO40*AK40</f>
        <v>0</v>
      </c>
      <c r="AQ40" s="126">
        <f>AN40*AL40</f>
        <v>0</v>
      </c>
      <c r="AR40" s="125">
        <f>COUNTIF(AD40:AH40,"AA")+COUNTIF(AD40:AH40,"BA")+COUNTIF(AD40:AH40,"BB")+COUNTIF(AD40:AH40,"CB")+COUNTIF(AD40:AH40,"CC")+COUNTIF(AD40:AH40,"DC")+COUNTIF(AD40:AH40,"DD")+COUNTIF(AD40:AH40,"F")+COUNTIF(AD40:AH40,"I")+COUNTIF(AD40:AH40,"W")+COUNTIF(AD40:AH40,"T")+COUNTIF(AD40:AH40,"FF")+COUNTIF(AD40:AH40,"FA")</f>
        <v>0</v>
      </c>
      <c r="AS40" s="124">
        <f>IF(AR40&gt;0,AR40-1,0)</f>
        <v>0</v>
      </c>
      <c r="AT40" s="95">
        <f>(AR40-AS40)*AL40</f>
        <v>0</v>
      </c>
      <c r="AU40" s="147" t="s">
        <v>16</v>
      </c>
      <c r="AV40" s="146">
        <f>SUM(AO39:AO47)</f>
        <v>0</v>
      </c>
      <c r="AW40" s="145" t="s">
        <v>15</v>
      </c>
      <c r="AX40" s="144">
        <f>COUNTIF(AJ39:AJ45,"W")</f>
        <v>0</v>
      </c>
    </row>
    <row r="41" spans="2:50" ht="22.5" customHeight="1" thickBot="1" x14ac:dyDescent="0.3">
      <c r="B41" s="139" t="s">
        <v>26</v>
      </c>
      <c r="C41" s="143" t="s">
        <v>25</v>
      </c>
      <c r="D41" s="142"/>
      <c r="E41" s="34"/>
      <c r="F41" s="34"/>
      <c r="G41" s="34"/>
      <c r="H41" s="141"/>
      <c r="I41" s="140"/>
      <c r="J41" s="80"/>
      <c r="K41" s="133" t="str">
        <f>IF(OR(I41="AA",I41="BA",I41="BB",I41="CB",I41="CC",I41="DC",I41="DD",I41="F",I41="I",I41="FA",I41="FF",I41="W",I41="T"),I41,IF(OR(H41="AA",H41="BA",H41="BB",H41="CB",H41="CC",H41="DC",H41="DD",H41="F",H41="I",H41="FA",H41="FF",H41="W",H41="T"),H41,IF(OR(G41="AA",G41="BA",G41="BB",G41="CB",G41="CC",G41="DC",G41="DD",G41="F",G41="I",G41="FA",G41="FF",G41="W",G41="T"),G41,IF(OR(F41="AA",F41="BA",F41="BB",F41="CB",F41="CC",F41="DC",F41="DD",F41="F",F41="FA",F41="FF",F41="I",F41="W",F41="T"),F41,IF(OR(E41="AA",E41="BA",E41="BB",E41="CB",E41="CC",E41="DC",E41="DD",E41="F",E41="FA",E41="FF",E41="I",E41="W",E41="T"),E41,"")))))</f>
        <v/>
      </c>
      <c r="L41" s="132">
        <f>IF(K41="AA",4,IF(K41="BA",3.5,IF(K41="BB",3,IF(K41="CB",2.5,IF(K41="CC",2,IF(K41="DC",1.5,IF(K41="DD",1,0)))))))</f>
        <v>0</v>
      </c>
      <c r="M41" s="131">
        <v>3</v>
      </c>
      <c r="N41" s="130">
        <f>IF(OR(K41="T",K41="W",K41="I", K41=""),0,1)</f>
        <v>0</v>
      </c>
      <c r="O41" s="129">
        <f>IF(OR(K41="AA",K41="BA",K41="BB",K41="CB",K41="CC",K41="DC",K41="DD",K41="T"),1,0)</f>
        <v>0</v>
      </c>
      <c r="P41" s="128">
        <f>N41*M41</f>
        <v>0</v>
      </c>
      <c r="Q41" s="127">
        <f>P41*L41</f>
        <v>0</v>
      </c>
      <c r="R41" s="126">
        <f>O41*M41</f>
        <v>0</v>
      </c>
      <c r="S41" s="125">
        <f>COUNTIF(E41:I41,"AA")+COUNTIF(E41:I41,"BA")+COUNTIF(E41:I41,"BB")+COUNTIF(E41:I41,"CB")+COUNTIF(E41:I41,"CC")+COUNTIF(E41:I41,"DC")+COUNTIF(E41:I41,"DD")+COUNTIF(E41:I41,"F")+COUNTIF(E41:I41,"I")+COUNTIF(E41:I41,"W")+COUNTIF(E41:I41,"T")+COUNTIF(E41:I41,"FF")+COUNTIF(E41:I41,"FA")</f>
        <v>0</v>
      </c>
      <c r="T41" s="124">
        <f>IF(S41&gt;0,S41-1,0)</f>
        <v>0</v>
      </c>
      <c r="U41" s="95">
        <f>(S41-T41)*M41</f>
        <v>0</v>
      </c>
      <c r="V41" s="123" t="s">
        <v>14</v>
      </c>
      <c r="W41" s="122">
        <f>SUM(R39:R47)</f>
        <v>0</v>
      </c>
      <c r="X41" s="116" t="s">
        <v>13</v>
      </c>
      <c r="Y41" s="115">
        <f>SUM(T39:T47)</f>
        <v>0</v>
      </c>
      <c r="Z41" s="79"/>
      <c r="AA41" s="139" t="s">
        <v>24</v>
      </c>
      <c r="AB41" s="138" t="s">
        <v>23</v>
      </c>
      <c r="AC41" s="137"/>
      <c r="AD41" s="136"/>
      <c r="AE41" s="136"/>
      <c r="AF41" s="136"/>
      <c r="AG41" s="135"/>
      <c r="AH41" s="134"/>
      <c r="AJ41" s="133" t="str">
        <f>IF(OR(AH41="AA",AH41="BA",AH41="BB",AH41="CB",AH41="CC",AH41="DC",AH41="DD",AH41="F",AH41="I",AH41="FA",AH41="FF",AH41="W",AH41="T"),AH41,IF(OR(AG41="AA",AG41="BA",AG41="BB",AG41="CB",AG41="CC",AG41="DC",AG41="DD",AG41="F",AG41="I",AG41="FA",AG41="FF",AG41="W",AG41="T"),AG41,IF(OR(AF41="AA",AF41="BA",AF41="BB",AF41="CB",AF41="CC",AF41="DC",AF41="DD",AF41="F",AF41="I",AF41="FA",AF41="FF",AF41="W",AF41="T"),AF41,IF(OR(AE41="AA",AE41="BA",AE41="BB",AE41="CB",AE41="CC",AE41="DC",AE41="DD",AE41="F",AE41="FA",AE41="FF",AE41="I",AE41="W",AE41="T"),AE41,IF(OR(AD41="AA",AD41="BA",AD41="BB",AD41="CB",AD41="CC",AD41="DC",AD41="DD",AD41="F",AD41="FA",AD41="FF",AD41="I",AD41="W",AD41="T"),AD41,"")))))</f>
        <v/>
      </c>
      <c r="AK41" s="132">
        <f>IF(AJ41="AA",4,IF(AJ41="BA",3.5,IF(AJ41="BB",3,IF(AJ41="CB",2.5,IF(AJ41="CC",2,IF(AJ41="DC",1.5,IF(AJ41="DD",1,0)))))))</f>
        <v>0</v>
      </c>
      <c r="AL41" s="131">
        <f>IF(AH41="",3,AH41)</f>
        <v>3</v>
      </c>
      <c r="AM41" s="130">
        <f>IF(OR(AJ41="T",AJ41="W",AJ41="I", AJ41=""),0,1)</f>
        <v>0</v>
      </c>
      <c r="AN41" s="129">
        <f>IF(OR(AJ41="AA",AJ41="BA",AJ41="BB",AJ41="CB",AJ41="CC",AJ41="DC",AJ41="DD",AJ41="T"),1,0)</f>
        <v>0</v>
      </c>
      <c r="AO41" s="128">
        <f>AM41*AL41</f>
        <v>0</v>
      </c>
      <c r="AP41" s="127">
        <f>AO41*AK41</f>
        <v>0</v>
      </c>
      <c r="AQ41" s="126">
        <f>AN41*AL41</f>
        <v>0</v>
      </c>
      <c r="AR41" s="125">
        <f>COUNTIF(AD41:AH41,"AA")+COUNTIF(AD41:AH41,"BA")+COUNTIF(AD41:AH41,"BB")+COUNTIF(AD41:AH41,"CB")+COUNTIF(AD41:AH41,"CC")+COUNTIF(AD41:AH41,"DC")+COUNTIF(AD41:AH41,"DD")+COUNTIF(AD41:AH41,"F")+COUNTIF(AD41:AH41,"I")+COUNTIF(AD41:AH41,"W")+COUNTIF(AD41:AH41,"T")+COUNTIF(AD41:AH41,"FF")+COUNTIF(AD41:AH41,"FA")</f>
        <v>0</v>
      </c>
      <c r="AS41" s="124">
        <f>IF(AR41&gt;0,AR41-1,0)</f>
        <v>0</v>
      </c>
      <c r="AT41" s="95">
        <f>(AR41-AS41)*AL41</f>
        <v>0</v>
      </c>
      <c r="AU41" s="123" t="s">
        <v>14</v>
      </c>
      <c r="AV41" s="122">
        <f>SUM(AQ39:AQ47)</f>
        <v>0</v>
      </c>
      <c r="AW41" s="116" t="s">
        <v>13</v>
      </c>
      <c r="AX41" s="115">
        <f>SUM(AS39:AS45)</f>
        <v>0</v>
      </c>
    </row>
    <row r="42" spans="2:50" ht="14.1" customHeight="1" x14ac:dyDescent="0.25">
      <c r="B42" s="121" t="s">
        <v>22</v>
      </c>
      <c r="C42" s="120"/>
      <c r="D42" s="45"/>
      <c r="E42" s="34"/>
      <c r="F42" s="119"/>
      <c r="G42" s="118"/>
      <c r="H42" s="118"/>
      <c r="I42" s="117"/>
      <c r="J42" s="80"/>
      <c r="K42" s="105" t="str">
        <f>IF(OR(E44="AA",E44="BA",E44="BB",E44="CB",E44="CC",E44="DC",E44="DD",E44="F",E44="FA", E44="FF",E44="I",E44="W",E44="T"),E44,IF(OR(E43="AA",E43="BA",E43="BB",E43="CB",E43="CC",E43="DC",E43="DD",E43="F",E43="I",E43="W",E43="T",E43="FA",E43="FF"),E43,IF(OR(E42="AA",E42="BA",E42="BB",E42="CB",E42="CC",E42="DC",E42="DD",E42="F",E42="I",E42="W",E42="T",E42="FA",E42="FF"),E42,"")))</f>
        <v/>
      </c>
      <c r="L42" s="104">
        <f>IF(K42="AA",4,IF(K42="BA",3.5,IF(K42="BB",3,IF(K42="CB",2.5,IF(K42="CC",2,IF(K42="DC",1.5,IF(K42="DD",1,0)))))))</f>
        <v>0</v>
      </c>
      <c r="M42" s="103">
        <v>3</v>
      </c>
      <c r="N42" s="102">
        <f>IF(OR(K42="T",K42="W",K42="I", K42=""),0,1)</f>
        <v>0</v>
      </c>
      <c r="O42" s="101">
        <f>IF(OR(K42="AA",K42="BA",K42="BB",K42="CB",K42="CC",K42="DC",K42="DD",K42="T"),1,0)</f>
        <v>0</v>
      </c>
      <c r="P42" s="100">
        <f>N42*M42</f>
        <v>0</v>
      </c>
      <c r="Q42" s="99">
        <f>P42*L42</f>
        <v>0</v>
      </c>
      <c r="R42" s="98">
        <f>O42*M42</f>
        <v>0</v>
      </c>
      <c r="S42" s="97">
        <f>COUNTIF(E42:E44,"AA")+COUNTIF(E42:E44,"BA")+COUNTIF(E42:E44,"BB")+COUNTIF(E42:E44,"CB")+COUNTIF(E42:E44,"CC")+COUNTIF(E42:E44,"DC")+COUNTIF(E42:E44,"DD")+COUNTIF(E42:E44,"F")+COUNTIF(E42:E44,"I")+COUNTIF(E42:E44,"W")+COUNTIF(E42:E44,"T")+COUNTIF(E42:E44,"FF")+COUNTIF(E42:E44,"FA")</f>
        <v>0</v>
      </c>
      <c r="T42" s="96">
        <f>IF(S42&gt;0,S42-1,0)</f>
        <v>0</v>
      </c>
      <c r="U42" s="95">
        <f>(S42-T42)*M42</f>
        <v>0</v>
      </c>
      <c r="X42" s="116" t="s">
        <v>12</v>
      </c>
      <c r="Y42" s="115">
        <f>SUM(O39:O47)</f>
        <v>0</v>
      </c>
      <c r="Z42" s="79"/>
      <c r="AA42" s="121" t="s">
        <v>21</v>
      </c>
      <c r="AB42" s="120"/>
      <c r="AC42" s="45"/>
      <c r="AD42" s="34"/>
      <c r="AE42" s="119"/>
      <c r="AF42" s="118"/>
      <c r="AG42" s="118"/>
      <c r="AH42" s="117"/>
      <c r="AJ42" s="105" t="str">
        <f>IF(OR(AD44="AA",AD44="BA",AD44="BB",AD44="CB",AD44="CC",AD44="DC",AD44="DD",AD44="F",AD44="FA", AD44="FF",AD44="I",AD44="W",AD44="T"),AD44,IF(OR(AD43="AA",AD43="BA",AD43="BB",AD43="CB",AD43="CC",AD43="DC",AD43="DD",AD43="F",AD43="I",AD43="W",AD43="T",AD43="FA",AD43="FF"),AD43,IF(OR(AD42="AA",AD42="BA",AD42="BB",AD42="CB",AD42="CC",AD42="DC",AD42="DD",AD42="F",AD42="I",AD42="W",AD42="T",AD42="FA",AD42="FF"),AD42,"")))</f>
        <v/>
      </c>
      <c r="AK42" s="104">
        <f>IF(AJ42="AA",4,IF(AJ42="BA",3.5,IF(AJ42="BB",3,IF(AJ42="CB",2.5,IF(AJ42="CC",2,IF(AJ42="DC",1.5,IF(AJ42="DD",1,0)))))))</f>
        <v>0</v>
      </c>
      <c r="AL42" s="103">
        <v>3</v>
      </c>
      <c r="AM42" s="102">
        <f>IF(OR(AJ42="T",AJ42="W",AJ42="I", AJ42=""),0,1)</f>
        <v>0</v>
      </c>
      <c r="AN42" s="101">
        <f>IF(OR(AJ42="AA",AJ42="BA",AJ42="BB",AJ42="CB",AJ42="CC",AJ42="DC",AJ42="DD",AJ42="T"),1,0)</f>
        <v>0</v>
      </c>
      <c r="AO42" s="100">
        <f>AM42*AL42</f>
        <v>0</v>
      </c>
      <c r="AP42" s="99">
        <f>AO42*AK42</f>
        <v>0</v>
      </c>
      <c r="AQ42" s="98">
        <f>AN42*AL42</f>
        <v>0</v>
      </c>
      <c r="AR42" s="97">
        <f>COUNTIF(AD42:AD44,"AA")+COUNTIF(AD42:AD44,"BA")+COUNTIF(AD42:AD44,"BB")+COUNTIF(AD42:AD44,"CB")+COUNTIF(AD42:AD44,"CC")+COUNTIF(AD42:AD44,"DC")+COUNTIF(AD42:AD44,"DD")+COUNTIF(AD42:AD44,"F")+COUNTIF(AD42:AD44,"I")+COUNTIF(AD42:AD44,"W")+COUNTIF(AD42:AD44,"T")+COUNTIF(AD42:AD44,"FF")+COUNTIF(AD42:AD44,"FA")</f>
        <v>0</v>
      </c>
      <c r="AS42" s="96">
        <f>IF(AR42&gt;0,AR42-1,0)</f>
        <v>0</v>
      </c>
      <c r="AT42" s="95">
        <f>(AR42-AS42)*AL42</f>
        <v>0</v>
      </c>
      <c r="AW42" s="116" t="s">
        <v>12</v>
      </c>
      <c r="AX42" s="115">
        <f>SUM(AN39:AN45)</f>
        <v>0</v>
      </c>
    </row>
    <row r="43" spans="2:50" ht="14.1" customHeight="1" thickBot="1" x14ac:dyDescent="0.3">
      <c r="B43" s="89"/>
      <c r="C43" s="114"/>
      <c r="D43" s="45"/>
      <c r="E43" s="34"/>
      <c r="F43" s="87"/>
      <c r="G43" s="86"/>
      <c r="H43" s="86"/>
      <c r="I43" s="85"/>
      <c r="J43" s="80"/>
      <c r="K43" s="73"/>
      <c r="L43" s="72"/>
      <c r="M43" s="90"/>
      <c r="N43" s="69"/>
      <c r="O43" s="69"/>
      <c r="P43" s="69"/>
      <c r="Q43" s="70"/>
      <c r="R43" s="69"/>
      <c r="S43" s="69"/>
      <c r="T43" s="69"/>
      <c r="U43" s="68"/>
      <c r="X43" s="113" t="s">
        <v>9</v>
      </c>
      <c r="Y43" s="112">
        <f>SUM(S39:S47)</f>
        <v>0</v>
      </c>
      <c r="Z43" s="79"/>
      <c r="AA43" s="89"/>
      <c r="AB43" s="114"/>
      <c r="AC43" s="45"/>
      <c r="AD43" s="34"/>
      <c r="AE43" s="87"/>
      <c r="AF43" s="86"/>
      <c r="AG43" s="86"/>
      <c r="AH43" s="85"/>
      <c r="AJ43" s="73"/>
      <c r="AK43" s="72"/>
      <c r="AL43" s="69"/>
      <c r="AM43" s="69"/>
      <c r="AN43" s="69"/>
      <c r="AO43" s="69"/>
      <c r="AP43" s="70"/>
      <c r="AQ43" s="69"/>
      <c r="AR43" s="69"/>
      <c r="AS43" s="69"/>
      <c r="AT43" s="68"/>
      <c r="AW43" s="113" t="s">
        <v>9</v>
      </c>
      <c r="AX43" s="112">
        <f>SUM(AR39:AR45)</f>
        <v>0</v>
      </c>
    </row>
    <row r="44" spans="2:50" ht="14.1" customHeight="1" x14ac:dyDescent="0.25">
      <c r="B44" s="111"/>
      <c r="C44" s="110"/>
      <c r="D44" s="45"/>
      <c r="E44" s="34"/>
      <c r="F44" s="87"/>
      <c r="G44" s="86"/>
      <c r="H44" s="86"/>
      <c r="I44" s="85"/>
      <c r="J44" s="80"/>
      <c r="K44" s="73"/>
      <c r="L44" s="72"/>
      <c r="M44" s="71"/>
      <c r="N44" s="69"/>
      <c r="O44" s="69"/>
      <c r="P44" s="69"/>
      <c r="Q44" s="70"/>
      <c r="R44" s="69"/>
      <c r="S44" s="69"/>
      <c r="T44" s="69"/>
      <c r="U44" s="68"/>
      <c r="V44" s="109" t="s">
        <v>20</v>
      </c>
      <c r="W44" s="108">
        <f>SUM(Q48:Q52)</f>
        <v>0</v>
      </c>
      <c r="X44" s="107" t="s">
        <v>19</v>
      </c>
      <c r="Y44" s="106">
        <f>COUNTIF(K48:K52,"f")+COUNTIF(K48:K52,"fa")+COUNTIF(K48:K52,"ff")</f>
        <v>0</v>
      </c>
      <c r="Z44" s="79"/>
      <c r="AA44" s="111"/>
      <c r="AB44" s="110"/>
      <c r="AC44" s="45"/>
      <c r="AD44" s="34"/>
      <c r="AE44" s="87"/>
      <c r="AF44" s="86"/>
      <c r="AG44" s="86"/>
      <c r="AH44" s="85"/>
      <c r="AJ44" s="73"/>
      <c r="AK44" s="72"/>
      <c r="AL44" s="71"/>
      <c r="AM44" s="69"/>
      <c r="AN44" s="69"/>
      <c r="AO44" s="69"/>
      <c r="AP44" s="70"/>
      <c r="AQ44" s="69"/>
      <c r="AR44" s="69"/>
      <c r="AS44" s="69"/>
      <c r="AT44" s="68"/>
      <c r="AU44" s="109" t="s">
        <v>20</v>
      </c>
      <c r="AV44" s="108">
        <f>SUM(AP48:AP52)</f>
        <v>0</v>
      </c>
      <c r="AW44" s="107" t="s">
        <v>19</v>
      </c>
      <c r="AX44" s="106">
        <f>COUNTIF(AJ48:AJ52,"f")+COUNTIF(AJ48:AJ52,"fa")+COUNTIF(AJ48:AJ52,"ff")</f>
        <v>0</v>
      </c>
    </row>
    <row r="45" spans="2:50" ht="14.1" customHeight="1" x14ac:dyDescent="0.25">
      <c r="B45" s="89" t="s">
        <v>18</v>
      </c>
      <c r="C45" s="88"/>
      <c r="D45" s="45"/>
      <c r="E45" s="34"/>
      <c r="F45" s="87"/>
      <c r="G45" s="86"/>
      <c r="H45" s="86"/>
      <c r="I45" s="85"/>
      <c r="J45" s="80"/>
      <c r="K45" s="105" t="str">
        <f>IF(OR(E47="AA",E47="BA",E47="BB",E47="CB",E47="CC",E47="DC",E47="DD",E47="F",E47="FA", E47="FF",E47="I",E47="W",E47="T"),E47,IF(OR(E46="AA",E46="BA",E46="BB",E46="CB",E46="CC",E46="DC",E46="DD",E46="F",E46="I",E46="W",E46="T",E46="FA",E46="FF"),E46,IF(OR(E45="AA",E45="BA",E45="BB",E45="CB",E45="CC",E45="DC",E45="DD",E45="F",E45="I",E45="W",E45="T",E45="FA",E45="FF"),E45,"")))</f>
        <v/>
      </c>
      <c r="L45" s="104">
        <f>IF(K45="AA",4,IF(K45="BA",3.5,IF(K45="BB",3,IF(K45="CB",2.5,IF(K45="CC",2,IF(K45="DC",1.5,IF(K45="DD",1,0)))))))</f>
        <v>0</v>
      </c>
      <c r="M45" s="103">
        <v>3</v>
      </c>
      <c r="N45" s="102">
        <f>IF(OR(K45="T",K45="W",K45="I", K45=""),0,1)</f>
        <v>0</v>
      </c>
      <c r="O45" s="101">
        <f>IF(OR(K45="AA",K45="BA",K45="BB",K45="CB",K45="CC",K45="DC",K45="DD",K45="T"),1,0)</f>
        <v>0</v>
      </c>
      <c r="P45" s="100">
        <f>N45*M45</f>
        <v>0</v>
      </c>
      <c r="Q45" s="99">
        <f>P45*L45</f>
        <v>0</v>
      </c>
      <c r="R45" s="98">
        <f>O45*M45</f>
        <v>0</v>
      </c>
      <c r="S45" s="97">
        <f>COUNTIF(E45:E47,"AA")+COUNTIF(E45:E47,"BA")+COUNTIF(E45:E47,"BB")+COUNTIF(E45:E47,"CB")+COUNTIF(E45:E47,"CC")+COUNTIF(E45:E47,"DC")+COUNTIF(E45:E47,"DD")+COUNTIF(E45:E47,"F")+COUNTIF(E45:E47,"I")+COUNTIF(E45:E47,"W")+COUNTIF(E45:E47,"T")+COUNTIF(E45:E47,"FF")+COUNTIF(E45:E47,"FA")</f>
        <v>0</v>
      </c>
      <c r="T45" s="96">
        <f>IF(S45&gt;0,S45-1,0)</f>
        <v>0</v>
      </c>
      <c r="U45" s="95">
        <f>(S45-T45)*M45</f>
        <v>0</v>
      </c>
      <c r="V45" s="94" t="s">
        <v>16</v>
      </c>
      <c r="W45" s="93">
        <f>SUM(P48:P52)</f>
        <v>0</v>
      </c>
      <c r="X45" s="92" t="s">
        <v>15</v>
      </c>
      <c r="Y45" s="91">
        <f>COUNTIF(K48:K52,"W")</f>
        <v>0</v>
      </c>
      <c r="Z45" s="79"/>
      <c r="AA45" s="89" t="s">
        <v>17</v>
      </c>
      <c r="AB45" s="88"/>
      <c r="AC45" s="45"/>
      <c r="AD45" s="34"/>
      <c r="AE45" s="87"/>
      <c r="AF45" s="86"/>
      <c r="AG45" s="86"/>
      <c r="AH45" s="85"/>
      <c r="AJ45" s="105" t="str">
        <f>IF(OR(AD47="AA",AD47="BA",AD47="BB",AD47="CB",AD47="CC",AD47="DC",AD47="DD",AD47="F",AD47="FA", AD47="FF",AD47="I",AD47="W",AD47="T"),AD47,IF(OR(AD46="AA",AD46="BA",AD46="BB",AD46="CB",AD46="CC",AD46="DC",AD46="DD",AD46="F",AD46="I",AD46="W",AD46="T",AD46="FA",AD46="FF"),AD46,IF(OR(AD45="AA",AD45="BA",AD45="BB",AD45="CB",AD45="CC",AD45="DC",AD45="DD",AD45="F",AD45="I",AD45="W",AD45="T",AD45="FA",AD45="FF"),AD45,"")))</f>
        <v/>
      </c>
      <c r="AK45" s="104">
        <f>IF(AJ45="AA",4,IF(AJ45="BA",3.5,IF(AJ45="BB",3,IF(AJ45="CB",2.5,IF(AJ45="CC",2,IF(AJ45="DC",1.5,IF(AJ45="DD",1,0)))))))</f>
        <v>0</v>
      </c>
      <c r="AL45" s="103">
        <v>3</v>
      </c>
      <c r="AM45" s="102">
        <f>IF(OR(AJ45="T",AJ45="W",AJ45="I", AJ45=""),0,1)</f>
        <v>0</v>
      </c>
      <c r="AN45" s="101">
        <f>IF(OR(AJ45="AA",AJ45="BA",AJ45="BB",AJ45="CB",AJ45="CC",AJ45="DC",AJ45="DD",AJ45="T"),1,0)</f>
        <v>0</v>
      </c>
      <c r="AO45" s="100">
        <f>AM45*AL45</f>
        <v>0</v>
      </c>
      <c r="AP45" s="99">
        <f>AO45*AK45</f>
        <v>0</v>
      </c>
      <c r="AQ45" s="98">
        <f>AN45*AL45</f>
        <v>0</v>
      </c>
      <c r="AR45" s="97">
        <f>COUNTIF(AD45:AD47,"AA")+COUNTIF(AD45:AD47,"BA")+COUNTIF(AD45:AD47,"BB")+COUNTIF(AD45:AD47,"CB")+COUNTIF(AD45:AD47,"CC")+COUNTIF(AD45:AD47,"DC")+COUNTIF(AD45:AD47,"DD")+COUNTIF(AD45:AD47,"F")+COUNTIF(AD45:AD47,"I")+COUNTIF(AD45:AD47,"W")+COUNTIF(AD45:AD47,"T")+COUNTIF(AD45:AD47,"FF")+COUNTIF(AD45:AD47,"FA")</f>
        <v>0</v>
      </c>
      <c r="AS45" s="96">
        <f>IF(AR45&gt;0,AR45-1,0)</f>
        <v>0</v>
      </c>
      <c r="AT45" s="95">
        <f>(AR45-AS45)*AL45</f>
        <v>0</v>
      </c>
      <c r="AU45" s="94" t="s">
        <v>16</v>
      </c>
      <c r="AV45" s="93">
        <f>SUM(AO48:AO52)</f>
        <v>0</v>
      </c>
      <c r="AW45" s="92" t="s">
        <v>15</v>
      </c>
      <c r="AX45" s="91">
        <f>COUNTIF(AJ48:AJ52,"W")</f>
        <v>0</v>
      </c>
    </row>
    <row r="46" spans="2:50" ht="14.1" customHeight="1" thickBot="1" x14ac:dyDescent="0.3">
      <c r="B46" s="89"/>
      <c r="C46" s="88"/>
      <c r="D46" s="45"/>
      <c r="E46" s="34"/>
      <c r="F46" s="87"/>
      <c r="G46" s="86"/>
      <c r="H46" s="86"/>
      <c r="I46" s="85"/>
      <c r="J46" s="80"/>
      <c r="K46" s="73"/>
      <c r="L46" s="72"/>
      <c r="M46" s="90"/>
      <c r="N46" s="69"/>
      <c r="O46" s="69"/>
      <c r="P46" s="69"/>
      <c r="Q46" s="70"/>
      <c r="R46" s="69"/>
      <c r="S46" s="69"/>
      <c r="T46" s="69"/>
      <c r="U46" s="68"/>
      <c r="V46" s="84" t="s">
        <v>14</v>
      </c>
      <c r="W46" s="83">
        <f>SUM(R48:R52)</f>
        <v>0</v>
      </c>
      <c r="X46" s="82" t="s">
        <v>13</v>
      </c>
      <c r="Y46" s="81">
        <f>SUM(T48:T52)</f>
        <v>0</v>
      </c>
      <c r="Z46" s="79"/>
      <c r="AA46" s="89"/>
      <c r="AB46" s="88"/>
      <c r="AC46" s="45"/>
      <c r="AD46" s="34"/>
      <c r="AE46" s="87"/>
      <c r="AF46" s="86"/>
      <c r="AG46" s="86"/>
      <c r="AH46" s="85"/>
      <c r="AJ46" s="73"/>
      <c r="AK46" s="72"/>
      <c r="AL46" s="69"/>
      <c r="AM46" s="69"/>
      <c r="AN46" s="69"/>
      <c r="AO46" s="69"/>
      <c r="AP46" s="70"/>
      <c r="AQ46" s="69"/>
      <c r="AR46" s="69"/>
      <c r="AS46" s="69"/>
      <c r="AT46" s="68"/>
      <c r="AU46" s="84" t="s">
        <v>14</v>
      </c>
      <c r="AV46" s="83">
        <f>SUM(AQ48:AQ52)</f>
        <v>0</v>
      </c>
      <c r="AW46" s="82" t="s">
        <v>13</v>
      </c>
      <c r="AX46" s="81">
        <f>SUM(AS48:AS52)</f>
        <v>0</v>
      </c>
    </row>
    <row r="47" spans="2:50" ht="14.1" customHeight="1" thickBot="1" x14ac:dyDescent="0.3">
      <c r="B47" s="78"/>
      <c r="C47" s="77"/>
      <c r="D47" s="45"/>
      <c r="E47" s="34"/>
      <c r="F47" s="76"/>
      <c r="G47" s="75"/>
      <c r="H47" s="75"/>
      <c r="I47" s="74"/>
      <c r="J47" s="80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X47" s="67" t="s">
        <v>12</v>
      </c>
      <c r="Y47" s="66">
        <f>SUM(O48:O52)</f>
        <v>0</v>
      </c>
      <c r="Z47" s="79"/>
      <c r="AA47" s="78"/>
      <c r="AB47" s="77"/>
      <c r="AC47" s="45"/>
      <c r="AD47" s="34"/>
      <c r="AE47" s="76"/>
      <c r="AF47" s="75"/>
      <c r="AG47" s="75"/>
      <c r="AH47" s="74"/>
      <c r="AJ47" s="73"/>
      <c r="AK47" s="72"/>
      <c r="AL47" s="71"/>
      <c r="AM47" s="69"/>
      <c r="AN47" s="69"/>
      <c r="AO47" s="69"/>
      <c r="AP47" s="70"/>
      <c r="AQ47" s="69"/>
      <c r="AR47" s="69"/>
      <c r="AS47" s="69"/>
      <c r="AT47" s="68"/>
      <c r="AW47" s="67" t="s">
        <v>12</v>
      </c>
      <c r="AX47" s="66">
        <f>SUM(AN48:AN52)</f>
        <v>0</v>
      </c>
    </row>
    <row r="48" spans="2:50" ht="14.1" customHeight="1" x14ac:dyDescent="0.25">
      <c r="B48" s="63" t="s">
        <v>11</v>
      </c>
      <c r="C48" s="62"/>
      <c r="D48" s="65"/>
      <c r="E48" s="64"/>
      <c r="F48" s="64"/>
      <c r="G48" s="64"/>
      <c r="H48" s="64"/>
      <c r="I48" s="58"/>
      <c r="J48" s="32"/>
      <c r="K48" s="15" t="str">
        <f>IF(OR(I48="AA",I48="BA",I48="BB",I48="CB",I48="CC",I48="DC",I48="DD",I48="F",I48="I",I48="FA",I48="FF",I48="W",I48="T"),I48,IF(OR(H48="AA",H48="BA",H48="BB",H48="CB",H48="CC",H48="DC",H48="DD",H48="F",H48="I",H48="FA",H48="FF",H48="W",H48="T"),H48,IF(OR(G48="AA",G48="BA",G48="BB",G48="CB",G48="CC",G48="DC",G48="DD",G48="F",G48="I",G48="FA",G48="FF",G48="W",G48="T"),G48,IF(OR(F48="AA",F48="BA",F48="BB",F48="CB",F48="CC",F48="DC",F48="DD",F48="F",F48="FA",F48="FF",F48="I",F48="W",F48="T"),F48,IF(OR(E48="AA",E48="BA",E48="BB",E48="CB",E48="CC",E48="DC",E48="DD",E48="F",E48="FA",E48="FF",E48="I",E48="W",E48="T"),E48,"")))))</f>
        <v/>
      </c>
      <c r="L48" s="14">
        <f>IF(K48="AA",4,IF(K48="BA",3.5,IF(K48="BB",3,IF(K48="CB",2.5,IF(K48="CC",2,IF(K48="DC",1.5,IF(K48="DD",1,0)))))))</f>
        <v>0</v>
      </c>
      <c r="M48" s="13">
        <f>I48</f>
        <v>0</v>
      </c>
      <c r="N48" s="12">
        <f>IF(OR(K48="T",K48="W",K48="I", K48=""),0,1)</f>
        <v>0</v>
      </c>
      <c r="O48" s="11">
        <f>IF(OR(K48="AA",K48="BA",K48="BB",K48="CB",K48="CC",K48="DC",K48="DD",K48="T"),1,0)</f>
        <v>0</v>
      </c>
      <c r="P48" s="10">
        <f>N48*M48</f>
        <v>0</v>
      </c>
      <c r="Q48" s="9">
        <f>P48*L48</f>
        <v>0</v>
      </c>
      <c r="R48" s="8">
        <f>O48*M48</f>
        <v>0</v>
      </c>
      <c r="S48" s="7">
        <f>COUNTIF(E48:I48,"AA")+COUNTIF(E48:I48,"BA")+COUNTIF(E48:I48,"BB")+COUNTIF(E48:I48,"CB")+COUNTIF(E48:I48,"CC")+COUNTIF(E48:I48,"DC")+COUNTIF(E48:I48,"DD")+COUNTIF(E48:I48,"F")+COUNTIF(E48:I48,"I")+COUNTIF(E48:I48,"W")+COUNTIF(E48:I48,"T")+COUNTIF(E48:I48,"FF")+COUNTIF(E48:I48,"FA")</f>
        <v>0</v>
      </c>
      <c r="T48" s="6">
        <f>IF(S48&gt;0,S48-1,0)</f>
        <v>0</v>
      </c>
      <c r="U48" s="5">
        <f>(S48-T48)*M48</f>
        <v>0</v>
      </c>
      <c r="X48" s="57" t="s">
        <v>9</v>
      </c>
      <c r="Y48" s="56">
        <f>SUM(S48:S52)</f>
        <v>0</v>
      </c>
      <c r="Z48" s="30"/>
      <c r="AA48" s="63" t="s">
        <v>10</v>
      </c>
      <c r="AB48" s="62"/>
      <c r="AC48" s="61"/>
      <c r="AD48" s="60"/>
      <c r="AE48" s="60"/>
      <c r="AF48" s="60"/>
      <c r="AG48" s="59"/>
      <c r="AH48" s="58"/>
      <c r="AJ48" s="15" t="str">
        <f>IF(OR(AH48="AA",AH48="BA",AH48="BB",AH48="CB",AH48="CC",AH48="DC",AH48="DD",AH48="F",AH48="I",AH48="FA",AH48="FF",AH48="W",AH48="T"),AH48,IF(OR(AG48="AA",AG48="BA",AG48="BB",AG48="CB",AG48="CC",AG48="DC",AG48="DD",AG48="F",AG48="I",AG48="FA",AG48="FF",AG48="W",AG48="T"),AG48,IF(OR(AF48="AA",AF48="BA",AF48="BB",AF48="CB",AF48="CC",AF48="DC",AF48="DD",AF48="F",AF48="I",AF48="FA",AF48="FF",AF48="W",AF48="T"),AF48,IF(OR(AE48="AA",AE48="BA",AE48="BB",AE48="CB",AE48="CC",AE48="DC",AE48="DD",AE48="F",AE48="FA",AE48="FF",AE48="I",AE48="W",AE48="T"),AE48,IF(OR(AD48="AA",AD48="BA",AD48="BB",AD48="CB",AD48="CC",AD48="DC",AD48="DD",AD48="F",AD48="FA",AD48="FF",AD48="I",AD48="W",AD48="T"),AD48,"")))))</f>
        <v/>
      </c>
      <c r="AK48" s="14">
        <f>IF(AJ48="AA",4,IF(AJ48="BA",3.5,IF(AJ48="BB",3,IF(AJ48="CB",2.5,IF(AJ48="CC",2,IF(AJ48="DC",1.5,IF(AJ48="DD",1,0)))))))</f>
        <v>0</v>
      </c>
      <c r="AL48" s="13">
        <f>AH48</f>
        <v>0</v>
      </c>
      <c r="AM48" s="12">
        <f>IF(OR(AJ48="T",AJ48="W",AJ48="I", AJ48=""),0,1)</f>
        <v>0</v>
      </c>
      <c r="AN48" s="11">
        <f>IF(OR(AJ48="AA",AJ48="BA",AJ48="BB",AJ48="CB",AJ48="CC",AJ48="DC",AJ48="DD",AJ48="T"),1,0)</f>
        <v>0</v>
      </c>
      <c r="AO48" s="10">
        <f>AM48*AL48</f>
        <v>0</v>
      </c>
      <c r="AP48" s="9">
        <f>AO48*AK48</f>
        <v>0</v>
      </c>
      <c r="AQ48" s="8">
        <f>AN48*AL48</f>
        <v>0</v>
      </c>
      <c r="AR48" s="7">
        <f>COUNTIF(AD48:AH48,"AA")+COUNTIF(AD48:AH48,"BA")+COUNTIF(AD48:AH48,"BB")+COUNTIF(AD48:AH48,"CB")+COUNTIF(AD48:AH48,"CC")+COUNTIF(AD48:AH48,"DC")+COUNTIF(AD48:AH48,"DD")+COUNTIF(AD48:AH48,"F")+COUNTIF(AD48:AH48,"I")+COUNTIF(AD48:AH48,"W")+COUNTIF(AD48:AH48,"T")+COUNTIF(AD48:AH48,"FF")+COUNTIF(AD48:AH48,"FA")</f>
        <v>0</v>
      </c>
      <c r="AS48" s="6">
        <f>IF(AR48&gt;0,AR48-1,0)</f>
        <v>0</v>
      </c>
      <c r="AT48" s="5">
        <f>(AR48-AS48)*AL48</f>
        <v>0</v>
      </c>
      <c r="AW48" s="57" t="s">
        <v>9</v>
      </c>
      <c r="AX48" s="56">
        <f>SUM(AR48:AR52)</f>
        <v>0</v>
      </c>
    </row>
    <row r="49" spans="2:50" ht="14.1" customHeight="1" thickBot="1" x14ac:dyDescent="0.3">
      <c r="B49" s="55" t="s">
        <v>8</v>
      </c>
      <c r="C49" s="54"/>
      <c r="D49" s="45"/>
      <c r="E49" s="34"/>
      <c r="F49" s="34"/>
      <c r="G49" s="34"/>
      <c r="H49" s="34"/>
      <c r="I49" s="24"/>
      <c r="J49" s="32"/>
      <c r="K49" s="15" t="str">
        <f>IF(OR(I49="AA",I49="BA",I49="BB",I49="CB",I49="CC",I49="DC",I49="DD",I49="F",I49="I",I49="FA",I49="FF",I49="W",I49="T"),I49,IF(OR(H49="AA",H49="BA",H49="BB",H49="CB",H49="CC",H49="DC",H49="DD",H49="F",H49="I",H49="FA",H49="FF",H49="W",H49="T"),H49,IF(OR(G49="AA",G49="BA",G49="BB",G49="CB",G49="CC",G49="DC",G49="DD",G49="F",G49="I",G49="FA",G49="FF",G49="W",G49="T"),G49,IF(OR(F49="AA",F49="BA",F49="BB",F49="CB",F49="CC",F49="DC",F49="DD",F49="F",F49="FA",F49="FF",F49="I",F49="W",F49="T"),F49,IF(OR(E49="AA",E49="BA",E49="BB",E49="CB",E49="CC",E49="DC",E49="DD",E49="F",E49="FA",E49="FF",E49="I",E49="W",E49="T"),E49,"")))))</f>
        <v/>
      </c>
      <c r="L49" s="14">
        <f>IF(K49="AA",4,IF(K49="BA",3.5,IF(K49="BB",3,IF(K49="CB",2.5,IF(K49="CC",2,IF(K49="DC",1.5,IF(K49="DD",1,0)))))))</f>
        <v>0</v>
      </c>
      <c r="M49" s="13">
        <f>I49</f>
        <v>0</v>
      </c>
      <c r="N49" s="12">
        <f>IF(OR(K49="T",K49="W",K49="I", K49=""),0,1)</f>
        <v>0</v>
      </c>
      <c r="O49" s="11">
        <f>IF(OR(K49="AA",K49="BA",K49="BB",K49="CB",K49="CC",K49="DC",K49="DD",K49="T"),1,0)</f>
        <v>0</v>
      </c>
      <c r="P49" s="10">
        <f>N49*M49</f>
        <v>0</v>
      </c>
      <c r="Q49" s="9">
        <f>P49*L49</f>
        <v>0</v>
      </c>
      <c r="R49" s="8">
        <f>O49*M49</f>
        <v>0</v>
      </c>
      <c r="S49" s="7">
        <f>COUNTIF(E49:I49,"AA")+COUNTIF(E49:I49,"BA")+COUNTIF(E49:I49,"BB")+COUNTIF(E49:I49,"CB")+COUNTIF(E49:I49,"CC")+COUNTIF(E49:I49,"DC")+COUNTIF(E49:I49,"DD")+COUNTIF(E49:I49,"F")+COUNTIF(E49:I49,"I")+COUNTIF(E49:I49,"W")+COUNTIF(E49:I49,"T")+COUNTIF(E49:I49,"FF")+COUNTIF(E49:I49,"FA")</f>
        <v>0</v>
      </c>
      <c r="T49" s="6">
        <f>IF(S49&gt;0,S49-1,0)</f>
        <v>0</v>
      </c>
      <c r="U49" s="5">
        <f>(S49-T49)*M49</f>
        <v>0</v>
      </c>
      <c r="X49" s="49" t="s">
        <v>6</v>
      </c>
      <c r="Y49" s="48">
        <f>COUNTIF(K48:K52,"I")</f>
        <v>0</v>
      </c>
      <c r="Z49" s="30"/>
      <c r="AA49" s="29" t="s">
        <v>7</v>
      </c>
      <c r="AB49" s="28"/>
      <c r="AC49" s="53"/>
      <c r="AD49" s="52"/>
      <c r="AE49" s="52"/>
      <c r="AF49" s="52"/>
      <c r="AG49" s="51"/>
      <c r="AH49" s="50"/>
      <c r="AJ49" s="15" t="str">
        <f>IF(OR(AH49="AA",AH49="BA",AH49="BB",AH49="CB",AH49="CC",AH49="DC",AH49="DD",AH49="F",AH49="I",AH49="FA",AH49="FF",AH49="W",AH49="T"),AH49,IF(OR(AG49="AA",AG49="BA",AG49="BB",AG49="CB",AG49="CC",AG49="DC",AG49="DD",AG49="F",AG49="I",AG49="FA",AG49="FF",AG49="W",AG49="T"),AG49,IF(OR(AF49="AA",AF49="BA",AF49="BB",AF49="CB",AF49="CC",AF49="DC",AF49="DD",AF49="F",AF49="I",AF49="FA",AF49="FF",AF49="W",AF49="T"),AF49,IF(OR(AE49="AA",AE49="BA",AE49="BB",AE49="CB",AE49="CC",AE49="DC",AE49="DD",AE49="F",AE49="FA",AE49="FF",AE49="I",AE49="W",AE49="T"),AE49,IF(OR(AD49="AA",AD49="BA",AD49="BB",AD49="CB",AD49="CC",AD49="DC",AD49="DD",AD49="F",AD49="FA",AD49="FF",AD49="I",AD49="W",AD49="T"),AD49,"")))))</f>
        <v/>
      </c>
      <c r="AK49" s="14">
        <f>IF(AJ49="AA",4,IF(AJ49="BA",3.5,IF(AJ49="BB",3,IF(AJ49="CB",2.5,IF(AJ49="CC",2,IF(AJ49="DC",1.5,IF(AJ49="DD",1,0)))))))</f>
        <v>0</v>
      </c>
      <c r="AL49" s="13">
        <f>AH49</f>
        <v>0</v>
      </c>
      <c r="AM49" s="12">
        <f>IF(OR(AJ49="T",AJ49="W",AJ49="I", AJ49=""),0,1)</f>
        <v>0</v>
      </c>
      <c r="AN49" s="11">
        <f>IF(OR(AJ49="AA",AJ49="BA",AJ49="BB",AJ49="CB",AJ49="CC",AJ49="DC",AJ49="DD",AJ49="T"),1,0)</f>
        <v>0</v>
      </c>
      <c r="AO49" s="10">
        <f>AM49*AL49</f>
        <v>0</v>
      </c>
      <c r="AP49" s="9">
        <f>AO49*AK49</f>
        <v>0</v>
      </c>
      <c r="AQ49" s="8">
        <f>AN49*AL49</f>
        <v>0</v>
      </c>
      <c r="AR49" s="7">
        <f>COUNTIF(AD49:AH49,"AA")+COUNTIF(AD49:AH49,"BA")+COUNTIF(AD49:AH49,"BB")+COUNTIF(AD49:AH49,"CB")+COUNTIF(AD49:AH49,"CC")+COUNTIF(AD49:AH49,"DC")+COUNTIF(AD49:AH49,"DD")+COUNTIF(AD49:AH49,"F")+COUNTIF(AD49:AH49,"I")+COUNTIF(AD49:AH49,"W")+COUNTIF(AD49:AH49,"T")+COUNTIF(AD49:AH49,"FF")+COUNTIF(AD49:AH49,"FA")</f>
        <v>0</v>
      </c>
      <c r="AS49" s="6">
        <f>IF(AR49&gt;0,AR49-1,0)</f>
        <v>0</v>
      </c>
      <c r="AT49" s="5">
        <f>(AR49-AS49)*AL49</f>
        <v>0</v>
      </c>
      <c r="AW49" s="49" t="s">
        <v>6</v>
      </c>
      <c r="AX49" s="48">
        <f>COUNTIF(AJ48:AJ52,"I")</f>
        <v>0</v>
      </c>
    </row>
    <row r="50" spans="2:50" ht="14.1" customHeight="1" x14ac:dyDescent="0.25">
      <c r="B50" s="47" t="s">
        <v>5</v>
      </c>
      <c r="C50" s="46"/>
      <c r="D50" s="45"/>
      <c r="E50" s="34"/>
      <c r="F50" s="34"/>
      <c r="G50" s="34"/>
      <c r="H50" s="34"/>
      <c r="I50" s="44"/>
      <c r="J50" s="32"/>
      <c r="K50" s="15" t="str">
        <f>IF(OR(I50="AA",I50="BA",I50="BB",I50="CB",I50="CC",I50="DC",I50="DD",I50="F",I50="I",I50="FA",I50="FF",I50="W",I50="T"),I50,IF(OR(H50="AA",H50="BA",H50="BB",H50="CB",H50="CC",H50="DC",H50="DD",H50="F",H50="I",H50="FA",H50="FF",H50="W",H50="T"),H50,IF(OR(G50="AA",G50="BA",G50="BB",G50="CB",G50="CC",G50="DC",G50="DD",G50="F",G50="I",G50="FA",G50="FF",G50="W",G50="T"),G50,IF(OR(F50="AA",F50="BA",F50="BB",F50="CB",F50="CC",F50="DC",F50="DD",F50="F",F50="FA",F50="FF",F50="I",F50="W",F50="T"),F50,IF(OR(E50="AA",E50="BA",E50="BB",E50="CB",E50="CC",E50="DC",E50="DD",E50="F",E50="FA",E50="FF",E50="I",E50="W",E50="T"),E50,"")))))</f>
        <v/>
      </c>
      <c r="L50" s="14">
        <f>IF(K50="AA",4,IF(K50="BA",3.5,IF(K50="BB",3,IF(K50="CB",2.5,IF(K50="CC",2,IF(K50="DC",1.5,IF(K50="DD",1,0)))))))</f>
        <v>0</v>
      </c>
      <c r="M50" s="13">
        <f>I50</f>
        <v>0</v>
      </c>
      <c r="N50" s="12">
        <f>IF(OR(K50="T",K50="W",K50="I", K50=""),0,1)</f>
        <v>0</v>
      </c>
      <c r="O50" s="11">
        <f>IF(OR(K50="AA",K50="BA",K50="BB",K50="CB",K50="CC",K50="DC",K50="DD",K50="T"),1,0)</f>
        <v>0</v>
      </c>
      <c r="P50" s="10">
        <f>N50*M50</f>
        <v>0</v>
      </c>
      <c r="Q50" s="9">
        <f>P50*L50</f>
        <v>0</v>
      </c>
      <c r="R50" s="8">
        <f>O50*M50</f>
        <v>0</v>
      </c>
      <c r="S50" s="7">
        <f>COUNTIF(E50:I50,"AA")+COUNTIF(E50:I50,"BA")+COUNTIF(E50:I50,"BB")+COUNTIF(E50:I50,"CB")+COUNTIF(E50:I50,"CC")+COUNTIF(E50:I50,"DC")+COUNTIF(E50:I50,"DD")+COUNTIF(E50:I50,"F")+COUNTIF(E50:I50,"I")+COUNTIF(E50:I50,"W")+COUNTIF(E50:I50,"T")+COUNTIF(E50:I50,"FF")+COUNTIF(E50:I50,"FA")</f>
        <v>0</v>
      </c>
      <c r="T50" s="6">
        <f>IF(S50&gt;0,S50-1,0)</f>
        <v>0</v>
      </c>
      <c r="U50" s="5">
        <f>(S50-T50)*M50</f>
        <v>0</v>
      </c>
      <c r="X50" s="39"/>
      <c r="Y50" s="38"/>
      <c r="Z50" s="30"/>
      <c r="AA50" s="29" t="s">
        <v>4</v>
      </c>
      <c r="AB50" s="28"/>
      <c r="AC50" s="43"/>
      <c r="AD50" s="42"/>
      <c r="AE50" s="42"/>
      <c r="AF50" s="42"/>
      <c r="AG50" s="41"/>
      <c r="AH50" s="40"/>
      <c r="AJ50" s="15" t="str">
        <f>IF(OR(AH50="AA",AH50="BA",AH50="BB",AH50="CB",AH50="CC",AH50="DC",AH50="DD",AH50="F",AH50="I",AH50="FA",AH50="FF",AH50="W",AH50="T"),AH50,IF(OR(AG50="AA",AG50="BA",AG50="BB",AG50="CB",AG50="CC",AG50="DC",AG50="DD",AG50="F",AG50="I",AG50="FA",AG50="FF",AG50="W",AG50="T"),AG50,IF(OR(AF50="AA",AF50="BA",AF50="BB",AF50="CB",AF50="CC",AF50="DC",AF50="DD",AF50="F",AF50="I",AF50="FA",AF50="FF",AF50="W",AF50="T"),AF50,IF(OR(AE50="AA",AE50="BA",AE50="BB",AE50="CB",AE50="CC",AE50="DC",AE50="DD",AE50="F",AE50="FA",AE50="FF",AE50="I",AE50="W",AE50="T"),AE50,IF(OR(AD50="AA",AD50="BA",AD50="BB",AD50="CB",AD50="CC",AD50="DC",AD50="DD",AD50="F",AD50="FA",AD50="FF",AD50="I",AD50="W",AD50="T"),AD50,"")))))</f>
        <v/>
      </c>
      <c r="AK50" s="14">
        <f>IF(AJ50="AA",4,IF(AJ50="BA",3.5,IF(AJ50="BB",3,IF(AJ50="CB",2.5,IF(AJ50="CC",2,IF(AJ50="DC",1.5,IF(AJ50="DD",1,0)))))))</f>
        <v>0</v>
      </c>
      <c r="AL50" s="13">
        <f>AH50</f>
        <v>0</v>
      </c>
      <c r="AM50" s="12">
        <f>IF(OR(AJ50="T",AJ50="W",AJ50="I", AJ50=""),0,1)</f>
        <v>0</v>
      </c>
      <c r="AN50" s="11">
        <f>IF(OR(AJ50="AA",AJ50="BA",AJ50="BB",AJ50="CB",AJ50="CC",AJ50="DC",AJ50="DD",AJ50="T"),1,0)</f>
        <v>0</v>
      </c>
      <c r="AO50" s="10">
        <f>AM50*AL50</f>
        <v>0</v>
      </c>
      <c r="AP50" s="9">
        <f>AO50*AK50</f>
        <v>0</v>
      </c>
      <c r="AQ50" s="8">
        <f>AN50*AL50</f>
        <v>0</v>
      </c>
      <c r="AR50" s="7">
        <f>COUNTIF(AD50:AH50,"AA")+COUNTIF(AD50:AH50,"BA")+COUNTIF(AD50:AH50,"BB")+COUNTIF(AD50:AH50,"CB")+COUNTIF(AD50:AH50,"CC")+COUNTIF(AD50:AH50,"DC")+COUNTIF(AD50:AH50,"DD")+COUNTIF(AD50:AH50,"F")+COUNTIF(AD50:AH50,"I")+COUNTIF(AD50:AH50,"W")+COUNTIF(AD50:AH50,"T")+COUNTIF(AD50:AH50,"FF")+COUNTIF(AD50:AH50,"FA")</f>
        <v>0</v>
      </c>
      <c r="AS50" s="6">
        <f>IF(AR50&gt;0,AR50-1,0)</f>
        <v>0</v>
      </c>
      <c r="AT50" s="5">
        <f>(AR50-AS50)*AL50</f>
        <v>0</v>
      </c>
      <c r="AW50" s="39"/>
      <c r="AX50" s="38"/>
    </row>
    <row r="51" spans="2:50" ht="14.1" customHeight="1" x14ac:dyDescent="0.25">
      <c r="B51" s="37" t="s">
        <v>3</v>
      </c>
      <c r="C51" s="36"/>
      <c r="D51" s="35"/>
      <c r="E51" s="34"/>
      <c r="F51" s="34"/>
      <c r="G51" s="34"/>
      <c r="H51" s="34"/>
      <c r="I51" s="33"/>
      <c r="J51" s="32"/>
      <c r="K51" s="15" t="str">
        <f>IF(OR(I51="AA",I51="BA",I51="BB",I51="CB",I51="CC",I51="DC",I51="DD",I51="F",I51="I",I51="FA",I51="FF",I51="W",I51="T"),I51,IF(OR(H51="AA",H51="BA",H51="BB",H51="CB",H51="CC",H51="DC",H51="DD",H51="F",H51="I",H51="FA",H51="FF",H51="W",H51="T"),H51,IF(OR(G51="AA",G51="BA",G51="BB",G51="CB",G51="CC",G51="DC",G51="DD",G51="F",G51="I",G51="FA",G51="FF",G51="W",G51="T"),G51,IF(OR(F51="AA",F51="BA",F51="BB",F51="CB",F51="CC",F51="DC",F51="DD",F51="F",F51="FA",F51="FF",F51="I",F51="W",F51="T"),F51,IF(OR(E51="AA",E51="BA",E51="BB",E51="CB",E51="CC",E51="DC",E51="DD",E51="F",E51="FA",E51="FF",E51="I",E51="W",E51="T"),E51,"")))))</f>
        <v/>
      </c>
      <c r="L51" s="14">
        <f>IF(K51="AA",4,IF(K51="BA",3.5,IF(K51="BB",3,IF(K51="CB",2.5,IF(K51="CC",2,IF(K51="DC",1.5,IF(K51="DD",1,0)))))))</f>
        <v>0</v>
      </c>
      <c r="M51" s="13">
        <f>I51</f>
        <v>0</v>
      </c>
      <c r="N51" s="12">
        <f>IF(OR(K51="T",K51="W",K51="I", K51=""),0,1)</f>
        <v>0</v>
      </c>
      <c r="O51" s="11">
        <f>IF(OR(K51="AA",K51="BA",K51="BB",K51="CB",K51="CC",K51="DC",K51="DD",K51="T"),1,0)</f>
        <v>0</v>
      </c>
      <c r="P51" s="10">
        <f>N51*M51</f>
        <v>0</v>
      </c>
      <c r="Q51" s="9">
        <f>P51*L51</f>
        <v>0</v>
      </c>
      <c r="R51" s="8">
        <f>O51*M51</f>
        <v>0</v>
      </c>
      <c r="S51" s="7">
        <f>COUNTIF(E51:I51,"AA")+COUNTIF(E51:I51,"BA")+COUNTIF(E51:I51,"BB")+COUNTIF(E51:I51,"CB")+COUNTIF(E51:I51,"CC")+COUNTIF(E51:I51,"DC")+COUNTIF(E51:I51,"DD")+COUNTIF(E51:I51,"F")+COUNTIF(E51:I51,"I")+COUNTIF(E51:I51,"W")+COUNTIF(E51:I51,"T")+COUNTIF(E51:I51,"FF")+COUNTIF(E51:I51,"FA")</f>
        <v>0</v>
      </c>
      <c r="T51" s="6">
        <f>IF(S51&gt;0,S51-1,0)</f>
        <v>0</v>
      </c>
      <c r="U51" s="5">
        <f>(S51-T51)*M51</f>
        <v>0</v>
      </c>
      <c r="X51" s="31"/>
      <c r="Y51" s="31"/>
      <c r="Z51" s="30"/>
      <c r="AA51" s="29" t="s">
        <v>2</v>
      </c>
      <c r="AB51" s="28"/>
      <c r="AC51" s="27"/>
      <c r="AD51" s="26"/>
      <c r="AE51" s="26"/>
      <c r="AF51" s="26"/>
      <c r="AG51" s="25"/>
      <c r="AH51" s="24"/>
      <c r="AJ51" s="15" t="str">
        <f>IF(OR(AH51="AA",AH51="BA",AH51="BB",AH51="CB",AH51="CC",AH51="DC",AH51="DD",AH51="F",AH51="I",AH51="FA",AH51="FF",AH51="W",AH51="T"),AH51,IF(OR(AG51="AA",AG51="BA",AG51="BB",AG51="CB",AG51="CC",AG51="DC",AG51="DD",AG51="F",AG51="I",AG51="FA",AG51="FF",AG51="W",AG51="T"),AG51,IF(OR(AF51="AA",AF51="BA",AF51="BB",AF51="CB",AF51="CC",AF51="DC",AF51="DD",AF51="F",AF51="I",AF51="FA",AF51="FF",AF51="W",AF51="T"),AF51,IF(OR(AE51="AA",AE51="BA",AE51="BB",AE51="CB",AE51="CC",AE51="DC",AE51="DD",AE51="F",AE51="FA",AE51="FF",AE51="I",AE51="W",AE51="T"),AE51,IF(OR(AD51="AA",AD51="BA",AD51="BB",AD51="CB",AD51="CC",AD51="DC",AD51="DD",AD51="F",AD51="FA",AD51="FF",AD51="I",AD51="W",AD51="T"),AD51,"")))))</f>
        <v/>
      </c>
      <c r="AK51" s="14">
        <f>IF(AJ51="AA",4,IF(AJ51="BA",3.5,IF(AJ51="BB",3,IF(AJ51="CB",2.5,IF(AJ51="CC",2,IF(AJ51="DC",1.5,IF(AJ51="DD",1,0)))))))</f>
        <v>0</v>
      </c>
      <c r="AL51" s="13">
        <f>AH51</f>
        <v>0</v>
      </c>
      <c r="AM51" s="12">
        <f>IF(OR(AJ51="T",AJ51="W",AJ51="I", AJ51=""),0,1)</f>
        <v>0</v>
      </c>
      <c r="AN51" s="11">
        <f>IF(OR(AJ51="AA",AJ51="BA",AJ51="BB",AJ51="CB",AJ51="CC",AJ51="DC",AJ51="DD",AJ51="T"),1,0)</f>
        <v>0</v>
      </c>
      <c r="AO51" s="10">
        <f>AM51*AL51</f>
        <v>0</v>
      </c>
      <c r="AP51" s="9">
        <f>AO51*AK51</f>
        <v>0</v>
      </c>
      <c r="AQ51" s="8">
        <f>AN51*AL51</f>
        <v>0</v>
      </c>
      <c r="AR51" s="7">
        <f>COUNTIF(AD51:AH51,"AA")+COUNTIF(AD51:AH51,"BA")+COUNTIF(AD51:AH51,"BB")+COUNTIF(AD51:AH51,"CB")+COUNTIF(AD51:AH51,"CC")+COUNTIF(AD51:AH51,"DC")+COUNTIF(AD51:AH51,"DD")+COUNTIF(AD51:AH51,"F")+COUNTIF(AD51:AH51,"I")+COUNTIF(AD51:AH51,"W")+COUNTIF(AD51:AH51,"T")+COUNTIF(AD51:AH51,"FF")+COUNTIF(AD51:AH51,"FA")</f>
        <v>0</v>
      </c>
      <c r="AS51" s="6">
        <f>IF(AR51&gt;0,AR51-1,0)</f>
        <v>0</v>
      </c>
      <c r="AT51" s="5">
        <f>(AR51-AS51)*AL51</f>
        <v>0</v>
      </c>
    </row>
    <row r="52" spans="2:50" ht="14.1" customHeight="1" thickBot="1" x14ac:dyDescent="0.3">
      <c r="B52" s="21" t="s">
        <v>1</v>
      </c>
      <c r="C52" s="20"/>
      <c r="D52" s="19"/>
      <c r="E52" s="18"/>
      <c r="F52" s="18"/>
      <c r="G52" s="18"/>
      <c r="H52" s="18"/>
      <c r="I52" s="16"/>
      <c r="J52" s="23"/>
      <c r="K52" s="15" t="str">
        <f>IF(OR(I52="AA",I52="BA",I52="BB",I52="CB",I52="CC",I52="DC",I52="DD",I52="F",I52="I",I52="FA",I52="FF",I52="W",I52="T"),I52,IF(OR(H52="AA",H52="BA",H52="BB",H52="CB",H52="CC",H52="DC",H52="DD",H52="F",H52="I",H52="FA",H52="FF",H52="W",H52="T"),H52,IF(OR(G52="AA",G52="BA",G52="BB",G52="CB",G52="CC",G52="DC",G52="DD",G52="F",G52="I",G52="FA",G52="FF",G52="W",G52="T"),G52,IF(OR(F52="AA",F52="BA",F52="BB",F52="CB",F52="CC",F52="DC",F52="DD",F52="F",F52="FA",F52="FF",F52="I",F52="W",F52="T"),F52,IF(OR(E52="AA",E52="BA",E52="BB",E52="CB",E52="CC",E52="DC",E52="DD",E52="F",E52="FA",E52="FF",E52="I",E52="W",E52="T"),E52,"")))))</f>
        <v/>
      </c>
      <c r="L52" s="14">
        <f>IF(K52="AA",4,IF(K52="BA",3.5,IF(K52="BB",3,IF(K52="CB",2.5,IF(K52="CC",2,IF(K52="DC",1.5,IF(K52="DD",1,0)))))))</f>
        <v>0</v>
      </c>
      <c r="M52" s="13">
        <f>I52</f>
        <v>0</v>
      </c>
      <c r="N52" s="12">
        <f>IF(OR(K52="T",K52="W",K52="I", K52=""),0,1)</f>
        <v>0</v>
      </c>
      <c r="O52" s="11">
        <f>IF(OR(K52="AA",K52="BA",K52="BB",K52="CB",K52="CC",K52="DC",K52="DD",K52="T"),1,0)</f>
        <v>0</v>
      </c>
      <c r="P52" s="10">
        <f>N52*M52</f>
        <v>0</v>
      </c>
      <c r="Q52" s="9">
        <f>P52*L52</f>
        <v>0</v>
      </c>
      <c r="R52" s="8">
        <f>O52*M52</f>
        <v>0</v>
      </c>
      <c r="S52" s="7">
        <f>COUNTIF(E52:I52,"AA")+COUNTIF(E52:I52,"BA")+COUNTIF(E52:I52,"BB")+COUNTIF(E52:I52,"CB")+COUNTIF(E52:I52,"CC")+COUNTIF(E52:I52,"DC")+COUNTIF(E52:I52,"DD")+COUNTIF(E52:I52,"F")+COUNTIF(E52:I52,"I")+COUNTIF(E52:I52,"W")+COUNTIF(E52:I52,"T")+COUNTIF(E52:I52,"FF")+COUNTIF(E52:I52,"FA")</f>
        <v>0</v>
      </c>
      <c r="T52" s="6">
        <f>IF(S52&gt;0,S52-1,0)</f>
        <v>0</v>
      </c>
      <c r="U52" s="5">
        <f>(S52-T52)*M52</f>
        <v>0</v>
      </c>
      <c r="X52" s="22"/>
      <c r="Y52" s="22"/>
      <c r="AA52" s="21" t="s">
        <v>0</v>
      </c>
      <c r="AB52" s="20"/>
      <c r="AC52" s="19"/>
      <c r="AD52" s="18"/>
      <c r="AE52" s="18"/>
      <c r="AF52" s="18"/>
      <c r="AG52" s="17"/>
      <c r="AH52" s="16"/>
      <c r="AJ52" s="15" t="str">
        <f>IF(OR(AH52="AA",AH52="BA",AH52="BB",AH52="CB",AH52="CC",AH52="DC",AH52="DD",AH52="F",AH52="I",AH52="FA",AH52="FF",AH52="W",AH52="T"),AH52,IF(OR(AG52="AA",AG52="BA",AG52="BB",AG52="CB",AG52="CC",AG52="DC",AG52="DD",AG52="F",AG52="I",AG52="FA",AG52="FF",AG52="W",AG52="T"),AG52,IF(OR(AF52="AA",AF52="BA",AF52="BB",AF52="CB",AF52="CC",AF52="DC",AF52="DD",AF52="F",AF52="I",AF52="FA",AF52="FF",AF52="W",AF52="T"),AF52,IF(OR(AE52="AA",AE52="BA",AE52="BB",AE52="CB",AE52="CC",AE52="DC",AE52="DD",AE52="F",AE52="FA",AE52="FF",AE52="I",AE52="W",AE52="T"),AE52,IF(OR(AD52="AA",AD52="BA",AD52="BB",AD52="CB",AD52="CC",AD52="DC",AD52="DD",AD52="F",AD52="FA",AD52="FF",AD52="I",AD52="W",AD52="T"),AD52,"")))))</f>
        <v/>
      </c>
      <c r="AK52" s="14">
        <f>IF(AJ52="AA",4,IF(AJ52="BA",3.5,IF(AJ52="BB",3,IF(AJ52="CB",2.5,IF(AJ52="CC",2,IF(AJ52="DC",1.5,IF(AJ52="DD",1,0)))))))</f>
        <v>0</v>
      </c>
      <c r="AL52" s="13">
        <f>AH52</f>
        <v>0</v>
      </c>
      <c r="AM52" s="12">
        <f>IF(OR(AJ52="T",AJ52="W",AJ52="I", AJ52=""),0,1)</f>
        <v>0</v>
      </c>
      <c r="AN52" s="11">
        <f>IF(OR(AJ52="AA",AJ52="BA",AJ52="BB",AJ52="CB",AJ52="CC",AJ52="DC",AJ52="DD",AJ52="T"),1,0)</f>
        <v>0</v>
      </c>
      <c r="AO52" s="10">
        <f>AM52*AL52</f>
        <v>0</v>
      </c>
      <c r="AP52" s="9">
        <f>AO52*AK52</f>
        <v>0</v>
      </c>
      <c r="AQ52" s="8">
        <f>AN52*AL52</f>
        <v>0</v>
      </c>
      <c r="AR52" s="7">
        <f>COUNTIF(AD52:AH52,"AA")+COUNTIF(AD52:AH52,"BA")+COUNTIF(AD52:AH52,"BB")+COUNTIF(AD52:AH52,"CB")+COUNTIF(AD52:AH52,"CC")+COUNTIF(AD52:AH52,"DC")+COUNTIF(AD52:AH52,"DD")+COUNTIF(AD52:AH52,"F")+COUNTIF(AD52:AH52,"I")+COUNTIF(AD52:AH52,"W")+COUNTIF(AD52:AH52,"T")+COUNTIF(AD52:AH52,"FF")+COUNTIF(AD52:AH52,"FA")</f>
        <v>0</v>
      </c>
      <c r="AS52" s="6">
        <f>IF(AR52&gt;0,AR52-1,0)</f>
        <v>0</v>
      </c>
      <c r="AT52" s="5">
        <f>(AR52-AS52)*AL52</f>
        <v>0</v>
      </c>
    </row>
    <row r="53" spans="2:50" x14ac:dyDescent="0.25">
      <c r="AC53" s="4"/>
      <c r="AD53" s="3"/>
      <c r="AE53" s="2"/>
    </row>
  </sheetData>
  <sheetProtection algorithmName="SHA-512" hashValue="OEGxhNWpXPVR7+FqP2cG2qBqJp00BT/dgpuU9weCIdp9MuULasUTDMP/xPa8tiePMFgNtHROqRLVJBDMktA+dA==" saltValue="EkxbU6sk8D0a5MzbvX7Tlw==" spinCount="100000" sheet="1" objects="1" scenarios="1" selectLockedCells="1"/>
  <mergeCells count="91">
    <mergeCell ref="B2:C2"/>
    <mergeCell ref="D2:G2"/>
    <mergeCell ref="AB2:AH5"/>
    <mergeCell ref="B3:C3"/>
    <mergeCell ref="D3:G3"/>
    <mergeCell ref="B4:C4"/>
    <mergeCell ref="C5:H5"/>
    <mergeCell ref="C14:D14"/>
    <mergeCell ref="AB14:AC14"/>
    <mergeCell ref="C15:D15"/>
    <mergeCell ref="B6:D6"/>
    <mergeCell ref="E6:F6"/>
    <mergeCell ref="G6:AA7"/>
    <mergeCell ref="B7:D7"/>
    <mergeCell ref="E7:F7"/>
    <mergeCell ref="AB11:AH11"/>
    <mergeCell ref="C12:D12"/>
    <mergeCell ref="AB12:AC12"/>
    <mergeCell ref="C13:D13"/>
    <mergeCell ref="AB13:AC13"/>
    <mergeCell ref="B8:D8"/>
    <mergeCell ref="E8:F8"/>
    <mergeCell ref="G8:AA8"/>
    <mergeCell ref="AB15:AC15"/>
    <mergeCell ref="C16:D16"/>
    <mergeCell ref="AB16:AC16"/>
    <mergeCell ref="C17:D17"/>
    <mergeCell ref="AB17:AC17"/>
    <mergeCell ref="AD8:AE8"/>
    <mergeCell ref="B9:D9"/>
    <mergeCell ref="E9:F9"/>
    <mergeCell ref="C11:I11"/>
    <mergeCell ref="J11:J17"/>
    <mergeCell ref="C23:D23"/>
    <mergeCell ref="AB23:AC23"/>
    <mergeCell ref="C24:D24"/>
    <mergeCell ref="AB24:AC24"/>
    <mergeCell ref="C25:D25"/>
    <mergeCell ref="AB25:AC25"/>
    <mergeCell ref="C18:D18"/>
    <mergeCell ref="C19:I19"/>
    <mergeCell ref="J19:J25"/>
    <mergeCell ref="AB19:AH19"/>
    <mergeCell ref="C20:D20"/>
    <mergeCell ref="AB20:AC20"/>
    <mergeCell ref="C21:D21"/>
    <mergeCell ref="AB21:AC21"/>
    <mergeCell ref="C22:D22"/>
    <mergeCell ref="AB22:AC22"/>
    <mergeCell ref="C31:D31"/>
    <mergeCell ref="AA31:AB33"/>
    <mergeCell ref="C32:D32"/>
    <mergeCell ref="B33:I36"/>
    <mergeCell ref="AA34:AB36"/>
    <mergeCell ref="AE31:AH36"/>
    <mergeCell ref="C26:D26"/>
    <mergeCell ref="C27:I27"/>
    <mergeCell ref="J27:J36"/>
    <mergeCell ref="AB27:AH27"/>
    <mergeCell ref="C28:D28"/>
    <mergeCell ref="AB28:AC28"/>
    <mergeCell ref="C29:D29"/>
    <mergeCell ref="AB29:AC29"/>
    <mergeCell ref="C30:D30"/>
    <mergeCell ref="AB30:AC30"/>
    <mergeCell ref="C39:D39"/>
    <mergeCell ref="AB39:AC39"/>
    <mergeCell ref="C40:D40"/>
    <mergeCell ref="AB40:AC40"/>
    <mergeCell ref="C41:D41"/>
    <mergeCell ref="AB41:AC41"/>
    <mergeCell ref="B52:C52"/>
    <mergeCell ref="AA52:AB52"/>
    <mergeCell ref="B48:C48"/>
    <mergeCell ref="AA48:AB48"/>
    <mergeCell ref="B49:C49"/>
    <mergeCell ref="AA49:AB49"/>
    <mergeCell ref="B50:C50"/>
    <mergeCell ref="AA50:AB50"/>
    <mergeCell ref="J38:J52"/>
    <mergeCell ref="AB38:AH38"/>
    <mergeCell ref="AE42:AH47"/>
    <mergeCell ref="F42:I47"/>
    <mergeCell ref="B51:C51"/>
    <mergeCell ref="AA51:AB51"/>
    <mergeCell ref="C37:D37"/>
    <mergeCell ref="C38:I38"/>
    <mergeCell ref="B42:C44"/>
    <mergeCell ref="AA42:AB44"/>
    <mergeCell ref="B45:C47"/>
    <mergeCell ref="AA45:AB47"/>
  </mergeCells>
  <conditionalFormatting sqref="B16:C16">
    <cfRule type="expression" dxfId="65" priority="61">
      <formula>$O$16=1</formula>
    </cfRule>
  </conditionalFormatting>
  <conditionalFormatting sqref="B14:D14">
    <cfRule type="expression" dxfId="64" priority="27">
      <formula>$O$14=1</formula>
    </cfRule>
  </conditionalFormatting>
  <conditionalFormatting sqref="B15:C15">
    <cfRule type="expression" dxfId="63" priority="62">
      <formula>$O$15=1</formula>
    </cfRule>
  </conditionalFormatting>
  <conditionalFormatting sqref="B20:D20">
    <cfRule type="expression" dxfId="62" priority="60">
      <formula>$O$20=1</formula>
    </cfRule>
  </conditionalFormatting>
  <conditionalFormatting sqref="B21:D21">
    <cfRule type="expression" dxfId="61" priority="59">
      <formula>$O$21=1</formula>
    </cfRule>
  </conditionalFormatting>
  <conditionalFormatting sqref="B22:D22">
    <cfRule type="expression" dxfId="60" priority="58">
      <formula>$O$22=1</formula>
    </cfRule>
  </conditionalFormatting>
  <conditionalFormatting sqref="AA15:AC15">
    <cfRule type="expression" dxfId="59" priority="55">
      <formula>$AN$15=1</formula>
    </cfRule>
  </conditionalFormatting>
  <conditionalFormatting sqref="B24:D24">
    <cfRule type="expression" dxfId="58" priority="56">
      <formula>$O$24=1</formula>
    </cfRule>
  </conditionalFormatting>
  <conditionalFormatting sqref="B31:D31">
    <cfRule type="expression" dxfId="57" priority="52">
      <formula>$O$31=1</formula>
    </cfRule>
  </conditionalFormatting>
  <conditionalFormatting sqref="B30:D30">
    <cfRule type="expression" dxfId="56" priority="53">
      <formula>$O$30=1</formula>
    </cfRule>
  </conditionalFormatting>
  <conditionalFormatting sqref="B39:D39">
    <cfRule type="expression" dxfId="55" priority="51">
      <formula>$O$39=1</formula>
    </cfRule>
  </conditionalFormatting>
  <conditionalFormatting sqref="B40:D40">
    <cfRule type="expression" dxfId="54" priority="50">
      <formula>$O$40=1</formula>
    </cfRule>
  </conditionalFormatting>
  <conditionalFormatting sqref="B45:D47">
    <cfRule type="expression" dxfId="53" priority="49">
      <formula>$O$45=1</formula>
    </cfRule>
  </conditionalFormatting>
  <conditionalFormatting sqref="AA16:AB16">
    <cfRule type="expression" dxfId="52" priority="47">
      <formula>$AN$16=1</formula>
    </cfRule>
  </conditionalFormatting>
  <conditionalFormatting sqref="AA14:AB14">
    <cfRule type="expression" dxfId="51" priority="26">
      <formula>$AN$14=1</formula>
    </cfRule>
  </conditionalFormatting>
  <conditionalFormatting sqref="AA23:AB23">
    <cfRule type="expression" dxfId="50" priority="43">
      <formula>$AN$23=1</formula>
    </cfRule>
  </conditionalFormatting>
  <conditionalFormatting sqref="AA21:AC21">
    <cfRule type="expression" dxfId="49" priority="45">
      <formula>$AN$21=1</formula>
    </cfRule>
  </conditionalFormatting>
  <conditionalFormatting sqref="AA25:AC25">
    <cfRule type="expression" dxfId="48" priority="44">
      <formula>$AN$25=1</formula>
    </cfRule>
  </conditionalFormatting>
  <conditionalFormatting sqref="AA24:AC24">
    <cfRule type="expression" dxfId="47" priority="42">
      <formula>$AN$24=1</formula>
    </cfRule>
  </conditionalFormatting>
  <conditionalFormatting sqref="AA31:AC33">
    <cfRule type="expression" dxfId="46" priority="38">
      <formula>$AN$31=1</formula>
    </cfRule>
  </conditionalFormatting>
  <conditionalFormatting sqref="AA30:AC30">
    <cfRule type="expression" dxfId="45" priority="39">
      <formula>$AN$30=1</formula>
    </cfRule>
  </conditionalFormatting>
  <conditionalFormatting sqref="AA39:AC39">
    <cfRule type="expression" dxfId="44" priority="37">
      <formula>$AN$39=1</formula>
    </cfRule>
  </conditionalFormatting>
  <conditionalFormatting sqref="AA40:AC40">
    <cfRule type="expression" dxfId="43" priority="36">
      <formula>$AN$40=1</formula>
    </cfRule>
  </conditionalFormatting>
  <conditionalFormatting sqref="B11:I11">
    <cfRule type="expression" dxfId="42" priority="35">
      <formula>$B$11=0</formula>
    </cfRule>
  </conditionalFormatting>
  <conditionalFormatting sqref="B19:I19">
    <cfRule type="expression" dxfId="41" priority="34">
      <formula>$B$19=0</formula>
    </cfRule>
  </conditionalFormatting>
  <conditionalFormatting sqref="B27:I27">
    <cfRule type="expression" dxfId="40" priority="33">
      <formula>$B$27=0</formula>
    </cfRule>
  </conditionalFormatting>
  <conditionalFormatting sqref="B38:I38">
    <cfRule type="expression" dxfId="39" priority="32">
      <formula>$B$38=0</formula>
    </cfRule>
  </conditionalFormatting>
  <conditionalFormatting sqref="AA11:AH11">
    <cfRule type="expression" dxfId="38" priority="31">
      <formula>$AA$11=0</formula>
    </cfRule>
  </conditionalFormatting>
  <conditionalFormatting sqref="AA19:AH19">
    <cfRule type="expression" dxfId="37" priority="30">
      <formula>$AA$19=0</formula>
    </cfRule>
  </conditionalFormatting>
  <conditionalFormatting sqref="AA27:AH27">
    <cfRule type="expression" dxfId="36" priority="29">
      <formula>$AA$27=0</formula>
    </cfRule>
  </conditionalFormatting>
  <conditionalFormatting sqref="AA38:AH38">
    <cfRule type="expression" dxfId="35" priority="28">
      <formula>$AA$38=0</formula>
    </cfRule>
  </conditionalFormatting>
  <conditionalFormatting sqref="B12:D12">
    <cfRule type="expression" dxfId="34" priority="63">
      <formula>$O$12=1</formula>
    </cfRule>
  </conditionalFormatting>
  <conditionalFormatting sqref="B13:D13">
    <cfRule type="expression" dxfId="33" priority="25">
      <formula>$O$13=1</formula>
    </cfRule>
  </conditionalFormatting>
  <conditionalFormatting sqref="AA12:AC12">
    <cfRule type="expression" dxfId="32" priority="48">
      <formula>$AN$12=1</formula>
    </cfRule>
  </conditionalFormatting>
  <conditionalFormatting sqref="AA13:AC13">
    <cfRule type="expression" dxfId="31" priority="24">
      <formula>$AN$13=1</formula>
    </cfRule>
  </conditionalFormatting>
  <conditionalFormatting sqref="B23:D23">
    <cfRule type="expression" dxfId="30" priority="57">
      <formula>$O$23=1</formula>
    </cfRule>
  </conditionalFormatting>
  <conditionalFormatting sqref="AA20:AC20">
    <cfRule type="expression" dxfId="29" priority="46">
      <formula>$AN$20=1</formula>
    </cfRule>
  </conditionalFormatting>
  <conditionalFormatting sqref="B29:D29">
    <cfRule type="expression" dxfId="28" priority="54">
      <formula>$O$29=1</formula>
    </cfRule>
  </conditionalFormatting>
  <conditionalFormatting sqref="AA29:AC29">
    <cfRule type="expression" dxfId="27" priority="40">
      <formula>$AN$29=1</formula>
    </cfRule>
  </conditionalFormatting>
  <conditionalFormatting sqref="B28:D28">
    <cfRule type="expression" dxfId="26" priority="41">
      <formula>$O$28=1</formula>
    </cfRule>
  </conditionalFormatting>
  <conditionalFormatting sqref="AA22:AC22">
    <cfRule type="expression" dxfId="25" priority="23">
      <formula>$AN$22=1</formula>
    </cfRule>
  </conditionalFormatting>
  <conditionalFormatting sqref="AA28:AC28">
    <cfRule type="expression" dxfId="24" priority="22">
      <formula>$AN$28=1</formula>
    </cfRule>
  </conditionalFormatting>
  <conditionalFormatting sqref="B42:D44">
    <cfRule type="expression" dxfId="23" priority="21">
      <formula>$O$42=1</formula>
    </cfRule>
  </conditionalFormatting>
  <conditionalFormatting sqref="B17:D17">
    <cfRule type="expression" dxfId="22" priority="64">
      <formula>$O$17=1</formula>
    </cfRule>
  </conditionalFormatting>
  <conditionalFormatting sqref="AA17:AC17">
    <cfRule type="expression" dxfId="21" priority="65">
      <formula>$AN$17=1</formula>
    </cfRule>
  </conditionalFormatting>
  <conditionalFormatting sqref="B25:D25">
    <cfRule type="expression" dxfId="20" priority="66">
      <formula>$O$25=1</formula>
    </cfRule>
  </conditionalFormatting>
  <conditionalFormatting sqref="B48:D48">
    <cfRule type="expression" dxfId="19" priority="20">
      <formula>$O$48=1</formula>
    </cfRule>
  </conditionalFormatting>
  <conditionalFormatting sqref="B49:D49">
    <cfRule type="expression" dxfId="18" priority="19">
      <formula>$O$49=1</formula>
    </cfRule>
  </conditionalFormatting>
  <conditionalFormatting sqref="B51:D51">
    <cfRule type="expression" dxfId="17" priority="18">
      <formula>$O$51=1</formula>
    </cfRule>
  </conditionalFormatting>
  <conditionalFormatting sqref="B52:D52">
    <cfRule type="expression" dxfId="16" priority="17">
      <formula>$O$52=1</formula>
    </cfRule>
  </conditionalFormatting>
  <conditionalFormatting sqref="AA48:AC48">
    <cfRule type="expression" dxfId="15" priority="16">
      <formula>$AN$48=1</formula>
    </cfRule>
  </conditionalFormatting>
  <conditionalFormatting sqref="AA50:AC50">
    <cfRule type="expression" dxfId="14" priority="15">
      <formula>$AN$50=1</formula>
    </cfRule>
  </conditionalFormatting>
  <conditionalFormatting sqref="AA51:AC51">
    <cfRule type="expression" dxfId="13" priority="14">
      <formula>$AN$51=1</formula>
    </cfRule>
  </conditionalFormatting>
  <conditionalFormatting sqref="AA52:AC52">
    <cfRule type="expression" dxfId="12" priority="13">
      <formula>$AN$52=1</formula>
    </cfRule>
  </conditionalFormatting>
  <conditionalFormatting sqref="AD33">
    <cfRule type="expression" dxfId="11" priority="12">
      <formula>$AN$32=1</formula>
    </cfRule>
  </conditionalFormatting>
  <conditionalFormatting sqref="AD34">
    <cfRule type="expression" dxfId="10" priority="11">
      <formula>$AN$32=1</formula>
    </cfRule>
  </conditionalFormatting>
  <conditionalFormatting sqref="AD35">
    <cfRule type="expression" dxfId="9" priority="10">
      <formula>$AN$32=1</formula>
    </cfRule>
  </conditionalFormatting>
  <conditionalFormatting sqref="AD36">
    <cfRule type="expression" dxfId="8" priority="9">
      <formula>$AN$32=1</formula>
    </cfRule>
  </conditionalFormatting>
  <conditionalFormatting sqref="AA34:AC36">
    <cfRule type="expression" dxfId="7" priority="8">
      <formula>$AN$34=1</formula>
    </cfRule>
  </conditionalFormatting>
  <conditionalFormatting sqref="B32:D32">
    <cfRule type="expression" dxfId="6" priority="7" stopIfTrue="1">
      <formula>$O$32=1</formula>
    </cfRule>
  </conditionalFormatting>
  <conditionalFormatting sqref="B41:D41">
    <cfRule type="expression" dxfId="5" priority="6">
      <formula>$O$41=1</formula>
    </cfRule>
  </conditionalFormatting>
  <conditionalFormatting sqref="AA41:AC41">
    <cfRule type="expression" dxfId="4" priority="5">
      <formula>$AN$41=1</formula>
    </cfRule>
  </conditionalFormatting>
  <conditionalFormatting sqref="AA42:AC44">
    <cfRule type="expression" dxfId="3" priority="4">
      <formula>$AN$42=1</formula>
    </cfRule>
  </conditionalFormatting>
  <conditionalFormatting sqref="AA45:AC47">
    <cfRule type="expression" dxfId="2" priority="3">
      <formula>$AN$45=1</formula>
    </cfRule>
  </conditionalFormatting>
  <conditionalFormatting sqref="B50:D50">
    <cfRule type="expression" dxfId="1" priority="2">
      <formula>$O$50=1</formula>
    </cfRule>
  </conditionalFormatting>
  <conditionalFormatting sqref="AA49:AC49">
    <cfRule type="expression" dxfId="0" priority="1">
      <formula>$AN$49=1</formula>
    </cfRule>
  </conditionalFormatting>
  <dataValidations count="3">
    <dataValidation allowBlank="1" showInputMessage="1" showErrorMessage="1" promptTitle="DİKKAT" prompt="Sarı alana dersin kredisini girmeyi unutmayın." sqref="AC48:AC52 D48:D52"/>
    <dataValidation type="list" allowBlank="1" showDropDown="1" showInputMessage="1" showErrorMessage="1" errorTitle="YANLIŞ NOT GİRDİNİZ" error="Bu alana BÜYÜK HARFLER İLE, AA, BA, BB, CB, CC, DC, DD, F, FA, FF, W, I, T notlarından birini girmelisiniz." sqref="AD42:AD47 E28:I32 AE28:AE31 E42:E47 AD39:AH41 AD20:AH25 E12:I17 E20:I25 AF28:AH30 AD28:AD36 AD12:AH17 E39:I41">
      <formula1>"AA, BA, BB, CB, CC, DC, DD, F, FA, FF, W, I, T"</formula1>
    </dataValidation>
    <dataValidation type="list" allowBlank="1" showDropDown="1" showInputMessage="1" showErrorMessage="1" error="Harf notlarını BÜYÜK HARF ile yazın" promptTitle="DERSİN KREDİSİNİ GİRMEYİ UNUTMA" prompt="Bu alana öğrencinin aldığı notu girdikten sonra en sağdaki sarı hücreye dersin kredisini girmeyi unutmayın. Kredisiz dersler için &quot;0&quot; girin. Aksi taktirde hesaplanan tüm değerler yanlış çıkacaktır." sqref="E48:H52 AD48:AG52">
      <formula1>"AA, BA, BB, CB, CC, DC, DD, FF, FA, W, T, I, P, NC"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Siyaset Bilimi ve UAİ (Fr)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 Altinanahtar</dc:creator>
  <cp:lastModifiedBy>Alper Altinanahtar</cp:lastModifiedBy>
  <dcterms:created xsi:type="dcterms:W3CDTF">2018-01-08T10:27:00Z</dcterms:created>
  <dcterms:modified xsi:type="dcterms:W3CDTF">2018-01-08T10:27:41Z</dcterms:modified>
</cp:coreProperties>
</file>